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Eishockey\"/>
    </mc:Choice>
  </mc:AlternateContent>
  <xr:revisionPtr revIDLastSave="0" documentId="13_ncr:1_{480CC219-26BF-4D66-B985-EB4865C0C6C2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Punkte 20-21" sheetId="1" r:id="rId1"/>
    <sheet name="Helper" sheetId="2" r:id="rId2"/>
    <sheet name="Punkte 19-20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1" i="3" l="1"/>
  <c r="R41" i="3" s="1"/>
  <c r="L41" i="3"/>
  <c r="N41" i="3"/>
  <c r="O41" i="3"/>
  <c r="U41" i="3" s="1"/>
  <c r="Q41" i="3"/>
  <c r="S41" i="3"/>
  <c r="V41" i="3"/>
  <c r="N37" i="3"/>
  <c r="N38" i="3"/>
  <c r="U38" i="3" s="1"/>
  <c r="N39" i="3"/>
  <c r="N40" i="3"/>
  <c r="O37" i="3"/>
  <c r="O38" i="3"/>
  <c r="O39" i="3"/>
  <c r="O40" i="3"/>
  <c r="S37" i="3"/>
  <c r="U37" i="3"/>
  <c r="V37" i="3"/>
  <c r="S38" i="3"/>
  <c r="V38" i="3"/>
  <c r="S39" i="3"/>
  <c r="V39" i="3"/>
  <c r="S40" i="3"/>
  <c r="V40" i="3"/>
  <c r="Q37" i="3"/>
  <c r="Q38" i="3"/>
  <c r="Q39" i="3"/>
  <c r="Q40" i="3"/>
  <c r="L37" i="3"/>
  <c r="L38" i="3"/>
  <c r="L39" i="3"/>
  <c r="L40" i="3"/>
  <c r="D37" i="3"/>
  <c r="R37" i="3" s="1"/>
  <c r="T37" i="3" s="1"/>
  <c r="D38" i="3"/>
  <c r="R38" i="3" s="1"/>
  <c r="T38" i="3" s="1"/>
  <c r="D39" i="3"/>
  <c r="R39" i="3" s="1"/>
  <c r="T39" i="3" s="1"/>
  <c r="D40" i="3"/>
  <c r="R40" i="3" s="1"/>
  <c r="T40" i="3" s="1"/>
  <c r="V36" i="3"/>
  <c r="Q36" i="3"/>
  <c r="O36" i="3"/>
  <c r="N36" i="3"/>
  <c r="L36" i="3"/>
  <c r="S36" i="3" s="1"/>
  <c r="D36" i="3"/>
  <c r="R36" i="3" s="1"/>
  <c r="D15" i="1"/>
  <c r="D16" i="1"/>
  <c r="D17" i="1"/>
  <c r="D18" i="1"/>
  <c r="D19" i="1"/>
  <c r="D20" i="1"/>
  <c r="D21" i="1"/>
  <c r="D22" i="1"/>
  <c r="D23" i="1"/>
  <c r="D14" i="1"/>
  <c r="D13" i="1"/>
  <c r="D12" i="1"/>
  <c r="D11" i="1"/>
  <c r="X2" i="1"/>
  <c r="X3" i="1"/>
  <c r="X4" i="1"/>
  <c r="X5" i="1"/>
  <c r="X6" i="1"/>
  <c r="X8" i="1"/>
  <c r="X9" i="1"/>
  <c r="X7" i="1"/>
  <c r="V2" i="1"/>
  <c r="V3" i="1"/>
  <c r="V4" i="1"/>
  <c r="V5" i="1"/>
  <c r="V6" i="1"/>
  <c r="V8" i="1"/>
  <c r="V9" i="1"/>
  <c r="V7" i="1"/>
  <c r="U2" i="1"/>
  <c r="U3" i="1"/>
  <c r="U4" i="1"/>
  <c r="U5" i="1"/>
  <c r="U6" i="1"/>
  <c r="U8" i="1"/>
  <c r="U9" i="1"/>
  <c r="U7" i="1"/>
  <c r="S2" i="1"/>
  <c r="Z2" i="1" s="1"/>
  <c r="S3" i="1"/>
  <c r="Z3" i="1" s="1"/>
  <c r="S4" i="1"/>
  <c r="Z4" i="1" s="1"/>
  <c r="S5" i="1"/>
  <c r="Z5" i="1" s="1"/>
  <c r="S6" i="1"/>
  <c r="Z6" i="1" s="1"/>
  <c r="S8" i="1"/>
  <c r="Z8" i="1" s="1"/>
  <c r="S9" i="1"/>
  <c r="Z9" i="1" s="1"/>
  <c r="S7" i="1"/>
  <c r="Z7" i="1" s="1"/>
  <c r="D10" i="1"/>
  <c r="AC4" i="1"/>
  <c r="AC5" i="1"/>
  <c r="D3" i="1"/>
  <c r="Y3" i="1" s="1"/>
  <c r="D4" i="1"/>
  <c r="Y4" i="1" s="1"/>
  <c r="D5" i="1"/>
  <c r="Y5" i="1" s="1"/>
  <c r="D6" i="1"/>
  <c r="Y6" i="1" s="1"/>
  <c r="AA6" i="1" s="1"/>
  <c r="D7" i="1"/>
  <c r="Y7" i="1" s="1"/>
  <c r="D8" i="1"/>
  <c r="Y8" i="1" s="1"/>
  <c r="D9" i="1"/>
  <c r="Y9" i="1" s="1"/>
  <c r="D2" i="1"/>
  <c r="Y2" i="1" s="1"/>
  <c r="T41" i="3" l="1"/>
  <c r="W41" i="3" s="1"/>
  <c r="X41" i="3" s="1"/>
  <c r="G9" i="1" s="1"/>
  <c r="AC9" i="1" s="1"/>
  <c r="W37" i="3"/>
  <c r="X37" i="3" s="1"/>
  <c r="G6" i="1" s="1"/>
  <c r="AC6" i="1" s="1"/>
  <c r="U40" i="3"/>
  <c r="W38" i="3"/>
  <c r="X38" i="3" s="1"/>
  <c r="G3" i="1" s="1"/>
  <c r="AC3" i="1" s="1"/>
  <c r="U39" i="3"/>
  <c r="W39" i="3" s="1"/>
  <c r="X39" i="3" s="1"/>
  <c r="G7" i="1" s="1"/>
  <c r="AC7" i="1" s="1"/>
  <c r="W40" i="3"/>
  <c r="X40" i="3" s="1"/>
  <c r="G8" i="1" s="1"/>
  <c r="AC8" i="1" s="1"/>
  <c r="U36" i="3"/>
  <c r="T36" i="3"/>
  <c r="W36" i="3" s="1"/>
  <c r="X36" i="3" s="1"/>
  <c r="G2" i="1" s="1"/>
  <c r="AC2" i="1" s="1"/>
  <c r="AB7" i="1"/>
  <c r="AA2" i="1"/>
  <c r="AB6" i="1"/>
  <c r="AB2" i="1"/>
  <c r="AB5" i="1"/>
  <c r="AB4" i="1"/>
  <c r="AB3" i="1"/>
  <c r="AA7" i="1"/>
  <c r="AB8" i="1"/>
  <c r="AB9" i="1"/>
  <c r="AA5" i="1"/>
  <c r="AA9" i="1"/>
  <c r="AA8" i="1"/>
  <c r="AA4" i="1"/>
  <c r="AA3" i="1"/>
  <c r="AD7" i="1" l="1"/>
  <c r="AD6" i="1"/>
  <c r="AE6" i="1" s="1"/>
  <c r="AD8" i="1"/>
  <c r="AE8" i="1" s="1"/>
  <c r="AD4" i="1"/>
  <c r="AD5" i="1"/>
  <c r="AD3" i="1"/>
  <c r="AD2" i="1"/>
  <c r="AD9" i="1"/>
  <c r="AE9" i="1" s="1"/>
  <c r="AE4" i="1" l="1"/>
  <c r="AE5" i="1"/>
  <c r="AE3" i="1"/>
  <c r="AE2" i="1"/>
  <c r="L34" i="3" l="1"/>
  <c r="E1" i="3"/>
  <c r="AE25" i="1" l="1"/>
</calcChain>
</file>

<file path=xl/sharedStrings.xml><?xml version="1.0" encoding="utf-8"?>
<sst xmlns="http://schemas.openxmlformats.org/spreadsheetml/2006/main" count="324" uniqueCount="197">
  <si>
    <t>Liga</t>
  </si>
  <si>
    <t>NAME</t>
  </si>
  <si>
    <t>Faktor</t>
  </si>
  <si>
    <t>POS</t>
  </si>
  <si>
    <t>DoB</t>
  </si>
  <si>
    <t>NAT</t>
  </si>
  <si>
    <t>Punktwert
18/19</t>
  </si>
  <si>
    <t>A</t>
  </si>
  <si>
    <t>B</t>
  </si>
  <si>
    <t>C</t>
  </si>
  <si>
    <t>D1</t>
  </si>
  <si>
    <t>D2F</t>
  </si>
  <si>
    <t>D2D</t>
  </si>
  <si>
    <t>LG</t>
  </si>
  <si>
    <t>+/-</t>
  </si>
  <si>
    <t>GP/LG</t>
  </si>
  <si>
    <t>1 + 
GP/1000</t>
  </si>
  <si>
    <t>Liga
Faktor</t>
  </si>
  <si>
    <t>Alter</t>
  </si>
  <si>
    <t>D/F</t>
  </si>
  <si>
    <t>Spieler
Faktor</t>
  </si>
  <si>
    <t>GP Faktor</t>
  </si>
  <si>
    <t>Punktwert
19/20</t>
  </si>
  <si>
    <t>F</t>
  </si>
  <si>
    <t>SLO</t>
  </si>
  <si>
    <t>D</t>
  </si>
  <si>
    <t>AUT</t>
  </si>
  <si>
    <t>NHL</t>
  </si>
  <si>
    <t>KHL</t>
  </si>
  <si>
    <t>FIN1</t>
  </si>
  <si>
    <t>SUI1</t>
  </si>
  <si>
    <t>SWE1</t>
  </si>
  <si>
    <t>AHL</t>
  </si>
  <si>
    <t>GER1</t>
  </si>
  <si>
    <t>CZE1</t>
  </si>
  <si>
    <t>ECHL</t>
  </si>
  <si>
    <t>CHL</t>
  </si>
  <si>
    <t>FRA1</t>
  </si>
  <si>
    <t>ITA1</t>
  </si>
  <si>
    <t>SUI2</t>
  </si>
  <si>
    <t>SVK1</t>
  </si>
  <si>
    <t>SWE2</t>
  </si>
  <si>
    <t>AlpsHL ITA</t>
  </si>
  <si>
    <t>Asia League</t>
  </si>
  <si>
    <t>40+</t>
  </si>
  <si>
    <t>BLR1</t>
  </si>
  <si>
    <t>DEN1</t>
  </si>
  <si>
    <t>FIN2</t>
  </si>
  <si>
    <t>GBR1</t>
  </si>
  <si>
    <t>GER2</t>
  </si>
  <si>
    <t>NOR1</t>
  </si>
  <si>
    <t>SPHL</t>
  </si>
  <si>
    <t>WHL</t>
  </si>
  <si>
    <t>CZE2</t>
  </si>
  <si>
    <t>IHL</t>
  </si>
  <si>
    <t>POL1</t>
  </si>
  <si>
    <t>SVK2</t>
  </si>
  <si>
    <t>AlpsHL AUT/SLO</t>
  </si>
  <si>
    <t>andere</t>
  </si>
  <si>
    <t>HEINRICH DOMINIQUE</t>
  </si>
  <si>
    <t>HOCHKOFLER PETER</t>
  </si>
  <si>
    <t>PALLESTRANG ALEXANDER</t>
  </si>
  <si>
    <t>RAFFL THOMAS</t>
  </si>
  <si>
    <t>RAUCHENWALD ALEXANDER</t>
  </si>
  <si>
    <t>G</t>
  </si>
  <si>
    <t>Punktwert
20/21</t>
  </si>
  <si>
    <t>CAN</t>
  </si>
  <si>
    <t>USA</t>
  </si>
  <si>
    <t>Goalies U24 0, U26 1, U28 1,5 und Ü28 2 Punkte</t>
  </si>
  <si>
    <t>neu 2020: U24 Legio 3 Punkte, U22 Legio 2 Punkte</t>
  </si>
  <si>
    <t>Die Jahrgänge 1996 zählen 0,5 bis 1 Punkt</t>
  </si>
  <si>
    <r>
      <t>Jahrgang 1997 und jünger</t>
    </r>
    <r>
      <rPr>
        <sz val="12"/>
        <color rgb="FF000000"/>
        <rFont val="Calibri"/>
        <family val="2"/>
      </rPr>
      <t xml:space="preserve"> sind 20/21 0-Punkter</t>
    </r>
  </si>
  <si>
    <t>SWE</t>
  </si>
  <si>
    <t>Eliasson Jesper</t>
  </si>
  <si>
    <t>Herzog Lukas</t>
  </si>
  <si>
    <t>Lamoreux JP</t>
  </si>
  <si>
    <t>Hughes John</t>
  </si>
  <si>
    <t>DEU</t>
  </si>
  <si>
    <t>Danjo Leonhardt</t>
  </si>
  <si>
    <t>Lutz Julian</t>
  </si>
  <si>
    <t>McIntyre David</t>
  </si>
  <si>
    <t>Ortega Austin</t>
  </si>
  <si>
    <t>Predan Aljaz</t>
  </si>
  <si>
    <t>Scofield Rick</t>
  </si>
  <si>
    <t>Skille Jack</t>
  </si>
  <si>
    <t>Varecka Filip</t>
  </si>
  <si>
    <t>Huber Mario</t>
  </si>
  <si>
    <t>Jakubitzka Daniel</t>
  </si>
  <si>
    <t>Viveiros Layne</t>
  </si>
  <si>
    <t>#60</t>
  </si>
  <si>
    <t>Lukas Herzog (G)</t>
  </si>
  <si>
    <t>Zell am See, AUT</t>
  </si>
  <si>
    <t>L</t>
  </si>
  <si>
    <t>#1</t>
  </si>
  <si>
    <t>Jean-Philippe Lamoureux (G)</t>
  </si>
  <si>
    <t>Grand Forks, ND, USA</t>
  </si>
  <si>
    <t>#30</t>
  </si>
  <si>
    <t>Nicolas Wieser (G)</t>
  </si>
  <si>
    <t>Villach, AUT</t>
  </si>
  <si>
    <t>DEFENSEMEN</t>
  </si>
  <si>
    <t>#91</t>
  </si>
  <si>
    <t>Dominique Heinrich (D)   “A”</t>
  </si>
  <si>
    <t>Wien, AUT</t>
  </si>
  <si>
    <t>#11</t>
  </si>
  <si>
    <t>Daniel Jakubitzka (D)</t>
  </si>
  <si>
    <t>Innsbruck, AUT</t>
  </si>
  <si>
    <t>#25</t>
  </si>
  <si>
    <t>Derek Joslin (D)</t>
  </si>
  <si>
    <t>Richmond Hill, ON, CAN</t>
  </si>
  <si>
    <t>#27</t>
  </si>
  <si>
    <t>Brendan Mikkelson (D)</t>
  </si>
  <si>
    <t>Regina, SK, CAN</t>
  </si>
  <si>
    <t>#90</t>
  </si>
  <si>
    <t>Alexander Pallestrang (D)</t>
  </si>
  <si>
    <t>Bregenz, AUT</t>
  </si>
  <si>
    <t>#28</t>
  </si>
  <si>
    <t>Brent Regner (D)   “A”</t>
  </si>
  <si>
    <t>Westlock, AB, CAN</t>
  </si>
  <si>
    <t>R</t>
  </si>
  <si>
    <t>#55</t>
  </si>
  <si>
    <t>Lukas Schreier (D)</t>
  </si>
  <si>
    <t>Salzburg, AUT</t>
  </si>
  <si>
    <t>#42</t>
  </si>
  <si>
    <t>Layne Viveiros (D)</t>
  </si>
  <si>
    <t>Edmonton, AB, CAN</t>
  </si>
  <si>
    <t>#41</t>
  </si>
  <si>
    <t>Kilian Zündel (D)</t>
  </si>
  <si>
    <t>Dornbirn, AUT</t>
  </si>
  <si>
    <t>Junior</t>
  </si>
  <si>
    <t>FORWARDS</t>
  </si>
  <si>
    <t>#89</t>
  </si>
  <si>
    <t>Florian Baltram (C/LW)</t>
  </si>
  <si>
    <t>#23</t>
  </si>
  <si>
    <t>Connor Brickley (C/W)</t>
  </si>
  <si>
    <t>Everett, MA, USA</t>
  </si>
  <si>
    <t>#74</t>
  </si>
  <si>
    <t>Nico Feldner (C/RW)</t>
  </si>
  <si>
    <t>Hall in Tirol, AUT</t>
  </si>
  <si>
    <t>#62</t>
  </si>
  <si>
    <t>János Hári (LW/C)</t>
  </si>
  <si>
    <t>Budapest, HUN</t>
  </si>
  <si>
    <t>#10</t>
  </si>
  <si>
    <t>Raphael Herburger (C)</t>
  </si>
  <si>
    <t>21/22</t>
  </si>
  <si>
    <t>#26</t>
  </si>
  <si>
    <t>Peter Hochkofler (RW/D)</t>
  </si>
  <si>
    <t>Bolzano, ITA</t>
  </si>
  <si>
    <t>#4</t>
  </si>
  <si>
    <t>Bud Holloway (RW)</t>
  </si>
  <si>
    <t>Wapella, SK, CAN</t>
  </si>
  <si>
    <t>#96</t>
  </si>
  <si>
    <t>Mario Huber (RW/C)</t>
  </si>
  <si>
    <t>#72</t>
  </si>
  <si>
    <t>John Hughes (C/RW)</t>
  </si>
  <si>
    <t>Whitby, ON, CAN</t>
  </si>
  <si>
    <t>#7</t>
  </si>
  <si>
    <t>Julian Klöckl (F)</t>
  </si>
  <si>
    <t>#24</t>
  </si>
  <si>
    <t>Chad Kolarik (RW)</t>
  </si>
  <si>
    <t>Abington, PA, USA</t>
  </si>
  <si>
    <t>#21</t>
  </si>
  <si>
    <t>Yannic Pilloni (C/D)</t>
  </si>
  <si>
    <t>Klagenfurt, AUT</t>
  </si>
  <si>
    <t>#19</t>
  </si>
  <si>
    <t>Aljaz Predan</t>
  </si>
  <si>
    <t>Ptuj, SLO</t>
  </si>
  <si>
    <t>#5</t>
  </si>
  <si>
    <t>Thomas Raffl (LW/RW)   “C”</t>
  </si>
  <si>
    <t>#9</t>
  </si>
  <si>
    <t>Alexander Rauchenwald (C)</t>
  </si>
  <si>
    <t>#13</t>
  </si>
  <si>
    <t>Michael Schiechl (C/RW)</t>
  </si>
  <si>
    <t>Judenburg, AUT</t>
  </si>
  <si>
    <t>#43</t>
  </si>
  <si>
    <t>Filip Varejcka (F)</t>
  </si>
  <si>
    <t>München, GER</t>
  </si>
  <si>
    <t>#46</t>
  </si>
  <si>
    <t>Samuel Witting (F)</t>
  </si>
  <si>
    <t>#53</t>
  </si>
  <si>
    <t>Marcel Zitz (F)</t>
  </si>
  <si>
    <t>19/20</t>
  </si>
  <si>
    <t>GP
19/20</t>
  </si>
  <si>
    <t>G
19/20</t>
  </si>
  <si>
    <t>A
19/20</t>
  </si>
  <si>
    <t>G+A
19/20</t>
  </si>
  <si>
    <t>Altersfaktor</t>
  </si>
  <si>
    <t>IceHL</t>
  </si>
  <si>
    <t>Chorney Taylor</t>
  </si>
  <si>
    <t>Joslin Derek</t>
  </si>
  <si>
    <t>?? AUT</t>
  </si>
  <si>
    <t>auf .25 gerundet</t>
  </si>
  <si>
    <t>Name</t>
  </si>
  <si>
    <t>Punkte 18/19</t>
  </si>
  <si>
    <t>Punkte 
17/18</t>
  </si>
  <si>
    <t>G+A</t>
  </si>
  <si>
    <t>GP</t>
  </si>
  <si>
    <t>auf .5 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</si>
</sst>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dd\.mm\.yyyy"/>
    <numFmt numFmtId="167" formatCode="\U#"/>
  </numFmts>
  <fonts count="12" x14ac:knownFonts="1">
    <font>
      <sz val="10"/>
      <color rgb="FF000000"/>
      <name val="Arial"/>
    </font>
    <font>
      <sz val="12"/>
      <name val="Calibri"/>
    </font>
    <font>
      <sz val="10"/>
      <name val="Arial"/>
    </font>
    <font>
      <b/>
      <sz val="12"/>
      <name val="Calibri"/>
    </font>
    <font>
      <sz val="12"/>
      <color rgb="FF000000"/>
      <name val="Calibri"/>
    </font>
    <font>
      <sz val="8"/>
      <name val="Arial"/>
    </font>
    <font>
      <sz val="12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14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2" fillId="2" borderId="0" xfId="0" applyFont="1" applyFill="1"/>
    <xf numFmtId="2" fontId="1" fillId="0" borderId="2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0" fillId="0" borderId="0" xfId="0"/>
    <xf numFmtId="14" fontId="0" fillId="0" borderId="0" xfId="0" applyNumberFormat="1"/>
    <xf numFmtId="14" fontId="1" fillId="0" borderId="2" xfId="0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/>
    <xf numFmtId="0" fontId="6" fillId="0" borderId="2" xfId="0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right" vertical="top"/>
    </xf>
    <xf numFmtId="167" fontId="6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167" fontId="6" fillId="0" borderId="4" xfId="0" applyNumberFormat="1" applyFont="1" applyBorder="1" applyAlignment="1">
      <alignment horizontal="left" vertical="top"/>
    </xf>
    <xf numFmtId="165" fontId="6" fillId="0" borderId="1" xfId="0" applyNumberFormat="1" applyFont="1" applyBorder="1" applyAlignment="1">
      <alignment horizontal="righ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10" fillId="0" borderId="0" xfId="0" applyFont="1"/>
    <xf numFmtId="0" fontId="6" fillId="0" borderId="2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180975</xdr:colOff>
      <xdr:row>1</xdr:row>
      <xdr:rowOff>133350</xdr:rowOff>
    </xdr:to>
    <xdr:pic>
      <xdr:nvPicPr>
        <xdr:cNvPr id="62" name="Grafik 61" descr="https://files.eliteprospects.com/layout/flags_s/6.png">
          <a:extLst>
            <a:ext uri="{FF2B5EF4-FFF2-40B4-BE49-F238E27FC236}">
              <a16:creationId xmlns:a16="http://schemas.microsoft.com/office/drawing/2014/main" id="{07CEE076-60C9-4DDD-ADF0-3A672B6A7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90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180975</xdr:colOff>
      <xdr:row>2</xdr:row>
      <xdr:rowOff>133350</xdr:rowOff>
    </xdr:to>
    <xdr:pic>
      <xdr:nvPicPr>
        <xdr:cNvPr id="63" name="Grafik 62" descr="https://files.eliteprospects.com/layout/flags_s/12.png">
          <a:extLst>
            <a:ext uri="{FF2B5EF4-FFF2-40B4-BE49-F238E27FC236}">
              <a16:creationId xmlns:a16="http://schemas.microsoft.com/office/drawing/2014/main" id="{7EF3795D-B786-4439-8B7C-A37DFE9A0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81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180975</xdr:colOff>
      <xdr:row>4</xdr:row>
      <xdr:rowOff>133350</xdr:rowOff>
    </xdr:to>
    <xdr:pic>
      <xdr:nvPicPr>
        <xdr:cNvPr id="64" name="Grafik 63" descr="https://files.eliteprospects.com/layout/flags_s/12.png">
          <a:extLst>
            <a:ext uri="{FF2B5EF4-FFF2-40B4-BE49-F238E27FC236}">
              <a16:creationId xmlns:a16="http://schemas.microsoft.com/office/drawing/2014/main" id="{AB55D956-71F6-4C6F-98E5-2E5CC56AE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762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180975</xdr:colOff>
      <xdr:row>5</xdr:row>
      <xdr:rowOff>133350</xdr:rowOff>
    </xdr:to>
    <xdr:pic>
      <xdr:nvPicPr>
        <xdr:cNvPr id="65" name="Grafik 64" descr="https://files.eliteprospects.com/layout/flags_s/12.png">
          <a:extLst>
            <a:ext uri="{FF2B5EF4-FFF2-40B4-BE49-F238E27FC236}">
              <a16:creationId xmlns:a16="http://schemas.microsoft.com/office/drawing/2014/main" id="{F4D66535-7535-4A31-8F2A-10A8A9F2D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52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180975</xdr:colOff>
      <xdr:row>6</xdr:row>
      <xdr:rowOff>133350</xdr:rowOff>
    </xdr:to>
    <xdr:pic>
      <xdr:nvPicPr>
        <xdr:cNvPr id="66" name="Grafik 65" descr="https://files.eliteprospects.com/layout/flags_s/3.png">
          <a:extLst>
            <a:ext uri="{FF2B5EF4-FFF2-40B4-BE49-F238E27FC236}">
              <a16:creationId xmlns:a16="http://schemas.microsoft.com/office/drawing/2014/main" id="{4AD0158C-42A9-4EDE-A625-E20D3C20A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143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180975</xdr:colOff>
      <xdr:row>7</xdr:row>
      <xdr:rowOff>133350</xdr:rowOff>
    </xdr:to>
    <xdr:pic>
      <xdr:nvPicPr>
        <xdr:cNvPr id="67" name="Grafik 66" descr="https://files.eliteprospects.com/layout/flags_s/3.png">
          <a:extLst>
            <a:ext uri="{FF2B5EF4-FFF2-40B4-BE49-F238E27FC236}">
              <a16:creationId xmlns:a16="http://schemas.microsoft.com/office/drawing/2014/main" id="{B59ECEC0-73E4-4181-B351-3DD375FC2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333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180975</xdr:colOff>
      <xdr:row>8</xdr:row>
      <xdr:rowOff>133350</xdr:rowOff>
    </xdr:to>
    <xdr:pic>
      <xdr:nvPicPr>
        <xdr:cNvPr id="68" name="Grafik 67" descr="https://files.eliteprospects.com/layout/flags_s/12.png">
          <a:extLst>
            <a:ext uri="{FF2B5EF4-FFF2-40B4-BE49-F238E27FC236}">
              <a16:creationId xmlns:a16="http://schemas.microsoft.com/office/drawing/2014/main" id="{2BA88417-4A70-4EC3-A32F-E20A5A83B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524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180975</xdr:colOff>
      <xdr:row>9</xdr:row>
      <xdr:rowOff>133350</xdr:rowOff>
    </xdr:to>
    <xdr:pic>
      <xdr:nvPicPr>
        <xdr:cNvPr id="69" name="Grafik 68" descr="https://files.eliteprospects.com/layout/flags_s/3.png">
          <a:extLst>
            <a:ext uri="{FF2B5EF4-FFF2-40B4-BE49-F238E27FC236}">
              <a16:creationId xmlns:a16="http://schemas.microsoft.com/office/drawing/2014/main" id="{F5E9FC9D-EC8B-4C3C-A9F8-50836EA14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714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180975</xdr:colOff>
      <xdr:row>10</xdr:row>
      <xdr:rowOff>133350</xdr:rowOff>
    </xdr:to>
    <xdr:pic>
      <xdr:nvPicPr>
        <xdr:cNvPr id="70" name="Grafik 69" descr="https://files.eliteprospects.com/layout/flags_s/12.png">
          <a:extLst>
            <a:ext uri="{FF2B5EF4-FFF2-40B4-BE49-F238E27FC236}">
              <a16:creationId xmlns:a16="http://schemas.microsoft.com/office/drawing/2014/main" id="{66F4764E-8EEB-471F-8E42-E9435C808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905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180975</xdr:colOff>
      <xdr:row>11</xdr:row>
      <xdr:rowOff>133350</xdr:rowOff>
    </xdr:to>
    <xdr:pic>
      <xdr:nvPicPr>
        <xdr:cNvPr id="71" name="Grafik 70" descr="https://files.eliteprospects.com/layout/flags_s/12.png">
          <a:extLst>
            <a:ext uri="{FF2B5EF4-FFF2-40B4-BE49-F238E27FC236}">
              <a16:creationId xmlns:a16="http://schemas.microsoft.com/office/drawing/2014/main" id="{406EE65B-B6CF-4932-AD8D-2492DA8A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095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180975</xdr:colOff>
      <xdr:row>12</xdr:row>
      <xdr:rowOff>133350</xdr:rowOff>
    </xdr:to>
    <xdr:pic>
      <xdr:nvPicPr>
        <xdr:cNvPr id="72" name="Grafik 71" descr="https://files.eliteprospects.com/layout/flags_s/12.png">
          <a:extLst>
            <a:ext uri="{FF2B5EF4-FFF2-40B4-BE49-F238E27FC236}">
              <a16:creationId xmlns:a16="http://schemas.microsoft.com/office/drawing/2014/main" id="{33BBD69C-E23B-49A6-A8A9-E423188CC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286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180975</xdr:colOff>
      <xdr:row>14</xdr:row>
      <xdr:rowOff>133350</xdr:rowOff>
    </xdr:to>
    <xdr:pic>
      <xdr:nvPicPr>
        <xdr:cNvPr id="73" name="Grafik 72" descr="https://files.eliteprospects.com/layout/flags_s/12.png">
          <a:extLst>
            <a:ext uri="{FF2B5EF4-FFF2-40B4-BE49-F238E27FC236}">
              <a16:creationId xmlns:a16="http://schemas.microsoft.com/office/drawing/2014/main" id="{D218D49F-2A2D-483D-8C64-64CCD5C4B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667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180975</xdr:colOff>
      <xdr:row>15</xdr:row>
      <xdr:rowOff>133350</xdr:rowOff>
    </xdr:to>
    <xdr:pic>
      <xdr:nvPicPr>
        <xdr:cNvPr id="74" name="Grafik 73" descr="https://files.eliteprospects.com/layout/flags_s/6.png">
          <a:extLst>
            <a:ext uri="{FF2B5EF4-FFF2-40B4-BE49-F238E27FC236}">
              <a16:creationId xmlns:a16="http://schemas.microsoft.com/office/drawing/2014/main" id="{2174FDFD-E31B-484F-86D0-778EE0690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2857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180975</xdr:colOff>
      <xdr:row>16</xdr:row>
      <xdr:rowOff>133350</xdr:rowOff>
    </xdr:to>
    <xdr:pic>
      <xdr:nvPicPr>
        <xdr:cNvPr id="75" name="Grafik 74" descr="https://files.eliteprospects.com/layout/flags_s/12.png">
          <a:extLst>
            <a:ext uri="{FF2B5EF4-FFF2-40B4-BE49-F238E27FC236}">
              <a16:creationId xmlns:a16="http://schemas.microsoft.com/office/drawing/2014/main" id="{B823CE0D-C4C6-44F9-9BD4-3D3F03A7B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048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180975</xdr:colOff>
      <xdr:row>17</xdr:row>
      <xdr:rowOff>133350</xdr:rowOff>
    </xdr:to>
    <xdr:pic>
      <xdr:nvPicPr>
        <xdr:cNvPr id="76" name="Grafik 75" descr="https://files.eliteprospects.com/layout/flags_s/22.png">
          <a:extLst>
            <a:ext uri="{FF2B5EF4-FFF2-40B4-BE49-F238E27FC236}">
              <a16:creationId xmlns:a16="http://schemas.microsoft.com/office/drawing/2014/main" id="{0F75488F-2E8E-487C-9B80-D6ED01F80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238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180975</xdr:colOff>
      <xdr:row>18</xdr:row>
      <xdr:rowOff>133350</xdr:rowOff>
    </xdr:to>
    <xdr:pic>
      <xdr:nvPicPr>
        <xdr:cNvPr id="77" name="Grafik 76" descr="https://files.eliteprospects.com/layout/flags_s/12.png">
          <a:extLst>
            <a:ext uri="{FF2B5EF4-FFF2-40B4-BE49-F238E27FC236}">
              <a16:creationId xmlns:a16="http://schemas.microsoft.com/office/drawing/2014/main" id="{A812E127-A93D-46F8-8454-DA771D9B3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429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180975</xdr:colOff>
      <xdr:row>19</xdr:row>
      <xdr:rowOff>133350</xdr:rowOff>
    </xdr:to>
    <xdr:pic>
      <xdr:nvPicPr>
        <xdr:cNvPr id="78" name="Grafik 77" descr="https://files.eliteprospects.com/layout/flags_s/19.png">
          <a:extLst>
            <a:ext uri="{FF2B5EF4-FFF2-40B4-BE49-F238E27FC236}">
              <a16:creationId xmlns:a16="http://schemas.microsoft.com/office/drawing/2014/main" id="{CA2ADD15-CD8B-4615-ADFF-9B258C63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619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180975</xdr:colOff>
      <xdr:row>20</xdr:row>
      <xdr:rowOff>133350</xdr:rowOff>
    </xdr:to>
    <xdr:pic>
      <xdr:nvPicPr>
        <xdr:cNvPr id="79" name="Grafik 78" descr="https://files.eliteprospects.com/layout/flags_s/3.png">
          <a:extLst>
            <a:ext uri="{FF2B5EF4-FFF2-40B4-BE49-F238E27FC236}">
              <a16:creationId xmlns:a16="http://schemas.microsoft.com/office/drawing/2014/main" id="{04293B4D-8067-40AC-8B8E-07373877E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810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180975</xdr:colOff>
      <xdr:row>21</xdr:row>
      <xdr:rowOff>133350</xdr:rowOff>
    </xdr:to>
    <xdr:pic>
      <xdr:nvPicPr>
        <xdr:cNvPr id="80" name="Grafik 79" descr="https://files.eliteprospects.com/layout/flags_s/12.png">
          <a:extLst>
            <a:ext uri="{FF2B5EF4-FFF2-40B4-BE49-F238E27FC236}">
              <a16:creationId xmlns:a16="http://schemas.microsoft.com/office/drawing/2014/main" id="{E4C2AB3D-6E7A-400F-851D-D6E2D75C6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000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180975</xdr:colOff>
      <xdr:row>22</xdr:row>
      <xdr:rowOff>133350</xdr:rowOff>
    </xdr:to>
    <xdr:pic>
      <xdr:nvPicPr>
        <xdr:cNvPr id="81" name="Grafik 80" descr="https://files.eliteprospects.com/layout/flags_s/3.png">
          <a:extLst>
            <a:ext uri="{FF2B5EF4-FFF2-40B4-BE49-F238E27FC236}">
              <a16:creationId xmlns:a16="http://schemas.microsoft.com/office/drawing/2014/main" id="{DCA623AF-2A35-4254-930F-8CBD76302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191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180975</xdr:colOff>
      <xdr:row>23</xdr:row>
      <xdr:rowOff>133350</xdr:rowOff>
    </xdr:to>
    <xdr:pic>
      <xdr:nvPicPr>
        <xdr:cNvPr id="82" name="Grafik 81" descr="https://files.eliteprospects.com/layout/flags_s/12.png">
          <a:extLst>
            <a:ext uri="{FF2B5EF4-FFF2-40B4-BE49-F238E27FC236}">
              <a16:creationId xmlns:a16="http://schemas.microsoft.com/office/drawing/2014/main" id="{56044B80-31C6-4E02-8800-1BAF6D11E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381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180975</xdr:colOff>
      <xdr:row>24</xdr:row>
      <xdr:rowOff>133350</xdr:rowOff>
    </xdr:to>
    <xdr:pic>
      <xdr:nvPicPr>
        <xdr:cNvPr id="83" name="Grafik 82" descr="https://files.eliteprospects.com/layout/flags_s/6.png">
          <a:extLst>
            <a:ext uri="{FF2B5EF4-FFF2-40B4-BE49-F238E27FC236}">
              <a16:creationId xmlns:a16="http://schemas.microsoft.com/office/drawing/2014/main" id="{34441E70-A523-4E57-B818-844781CA5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572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180975</xdr:colOff>
      <xdr:row>25</xdr:row>
      <xdr:rowOff>133350</xdr:rowOff>
    </xdr:to>
    <xdr:pic>
      <xdr:nvPicPr>
        <xdr:cNvPr id="84" name="Grafik 83" descr="https://files.eliteprospects.com/layout/flags_s/12.png">
          <a:extLst>
            <a:ext uri="{FF2B5EF4-FFF2-40B4-BE49-F238E27FC236}">
              <a16:creationId xmlns:a16="http://schemas.microsoft.com/office/drawing/2014/main" id="{3D8052C0-F08A-4307-8931-027971DD1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762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180975</xdr:colOff>
      <xdr:row>27</xdr:row>
      <xdr:rowOff>133350</xdr:rowOff>
    </xdr:to>
    <xdr:pic>
      <xdr:nvPicPr>
        <xdr:cNvPr id="85" name="Grafik 84" descr="https://files.eliteprospects.com/layout/flags_s/12.png">
          <a:extLst>
            <a:ext uri="{FF2B5EF4-FFF2-40B4-BE49-F238E27FC236}">
              <a16:creationId xmlns:a16="http://schemas.microsoft.com/office/drawing/2014/main" id="{83608C12-6E1E-45CF-98A0-98EFD60FE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143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180975</xdr:colOff>
      <xdr:row>28</xdr:row>
      <xdr:rowOff>133350</xdr:rowOff>
    </xdr:to>
    <xdr:pic>
      <xdr:nvPicPr>
        <xdr:cNvPr id="86" name="Grafik 85" descr="https://files.eliteprospects.com/layout/flags_s/12.png">
          <a:extLst>
            <a:ext uri="{FF2B5EF4-FFF2-40B4-BE49-F238E27FC236}">
              <a16:creationId xmlns:a16="http://schemas.microsoft.com/office/drawing/2014/main" id="{131443AB-44DE-47B2-B7B3-74D1E68CE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334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180975</xdr:colOff>
      <xdr:row>29</xdr:row>
      <xdr:rowOff>133350</xdr:rowOff>
    </xdr:to>
    <xdr:pic>
      <xdr:nvPicPr>
        <xdr:cNvPr id="87" name="Grafik 86" descr="https://files.eliteprospects.com/layout/flags_s/12.png">
          <a:extLst>
            <a:ext uri="{FF2B5EF4-FFF2-40B4-BE49-F238E27FC236}">
              <a16:creationId xmlns:a16="http://schemas.microsoft.com/office/drawing/2014/main" id="{0A05ABEF-05FB-46D1-9AC5-D1B3470A3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524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180975</xdr:colOff>
      <xdr:row>30</xdr:row>
      <xdr:rowOff>133350</xdr:rowOff>
    </xdr:to>
    <xdr:pic>
      <xdr:nvPicPr>
        <xdr:cNvPr id="88" name="Grafik 87" descr="https://files.eliteprospects.com/layout/flags_s/21.png">
          <a:extLst>
            <a:ext uri="{FF2B5EF4-FFF2-40B4-BE49-F238E27FC236}">
              <a16:creationId xmlns:a16="http://schemas.microsoft.com/office/drawing/2014/main" id="{79B55D9D-AB51-4DE2-835C-4F42E75A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715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180975</xdr:colOff>
      <xdr:row>31</xdr:row>
      <xdr:rowOff>133350</xdr:rowOff>
    </xdr:to>
    <xdr:pic>
      <xdr:nvPicPr>
        <xdr:cNvPr id="89" name="Grafik 88" descr="https://files.eliteprospects.com/layout/flags_s/12.png">
          <a:extLst>
            <a:ext uri="{FF2B5EF4-FFF2-40B4-BE49-F238E27FC236}">
              <a16:creationId xmlns:a16="http://schemas.microsoft.com/office/drawing/2014/main" id="{6C1188DB-AE1A-4447-9C84-9FBFB964E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9055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180975</xdr:colOff>
      <xdr:row>32</xdr:row>
      <xdr:rowOff>133350</xdr:rowOff>
    </xdr:to>
    <xdr:pic>
      <xdr:nvPicPr>
        <xdr:cNvPr id="90" name="Grafik 89" descr="https://files.eliteprospects.com/layout/flags_s/12.png">
          <a:extLst>
            <a:ext uri="{FF2B5EF4-FFF2-40B4-BE49-F238E27FC236}">
              <a16:creationId xmlns:a16="http://schemas.microsoft.com/office/drawing/2014/main" id="{31DF56E2-1032-4E94-8C22-2A68B0372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09600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180975</xdr:colOff>
      <xdr:row>0</xdr:row>
      <xdr:rowOff>133350</xdr:rowOff>
    </xdr:to>
    <xdr:pic>
      <xdr:nvPicPr>
        <xdr:cNvPr id="91" name="Grafik 90" descr="https://files.eliteprospects.com/layout/flags_s/12.png">
          <a:extLst>
            <a:ext uri="{FF2B5EF4-FFF2-40B4-BE49-F238E27FC236}">
              <a16:creationId xmlns:a16="http://schemas.microsoft.com/office/drawing/2014/main" id="{3B506F55-557C-418D-8330-BED963B94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0"/>
          <a:ext cx="1809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749"/>
  <sheetViews>
    <sheetView tabSelected="1" workbookViewId="0">
      <selection activeCell="G9" sqref="G9"/>
    </sheetView>
  </sheetViews>
  <sheetFormatPr baseColWidth="10" defaultColWidth="14.42578125" defaultRowHeight="15.75" customHeight="1" x14ac:dyDescent="0.2"/>
  <cols>
    <col min="1" max="1" width="27.7109375" customWidth="1"/>
    <col min="2" max="2" width="4.85546875" customWidth="1"/>
    <col min="3" max="3" width="11.5703125" customWidth="1"/>
    <col min="4" max="4" width="5.42578125" bestFit="1" customWidth="1"/>
    <col min="5" max="5" width="5.5703125" customWidth="1"/>
    <col min="6" max="7" width="10.85546875" customWidth="1"/>
    <col min="8" max="13" width="5.85546875" hidden="1" customWidth="1"/>
    <col min="14" max="14" width="2.85546875" hidden="1" customWidth="1"/>
    <col min="15" max="15" width="6.7109375" customWidth="1"/>
    <col min="16" max="16" width="3.42578125" customWidth="1"/>
    <col min="17" max="19" width="6.7109375" customWidth="1"/>
    <col min="20" max="20" width="3.85546875" customWidth="1"/>
    <col min="21" max="21" width="8" customWidth="1"/>
    <col min="22" max="22" width="9.140625" customWidth="1"/>
    <col min="23" max="23" width="9" customWidth="1"/>
    <col min="24" max="27" width="7.5703125" customWidth="1"/>
    <col min="28" max="28" width="10.140625" customWidth="1"/>
    <col min="29" max="30" width="11.140625" customWidth="1"/>
    <col min="31" max="31" width="10.140625" customWidth="1"/>
    <col min="32" max="32" width="10.5703125" customWidth="1"/>
    <col min="33" max="33" width="7.5703125" customWidth="1"/>
    <col min="34" max="34" width="6" customWidth="1"/>
    <col min="35" max="35" width="7.5703125" customWidth="1"/>
  </cols>
  <sheetData>
    <row r="1" spans="1:32" ht="37.5" customHeight="1" x14ac:dyDescent="0.2">
      <c r="A1" s="2" t="s">
        <v>1</v>
      </c>
      <c r="B1" s="3" t="s">
        <v>3</v>
      </c>
      <c r="C1" s="4" t="s">
        <v>4</v>
      </c>
      <c r="D1" s="4" t="s">
        <v>18</v>
      </c>
      <c r="E1" s="3" t="s">
        <v>5</v>
      </c>
      <c r="F1" s="3" t="s">
        <v>6</v>
      </c>
      <c r="G1" s="3" t="s">
        <v>22</v>
      </c>
      <c r="H1" s="5" t="s">
        <v>7</v>
      </c>
      <c r="I1" s="5" t="s">
        <v>8</v>
      </c>
      <c r="J1" s="5" t="s">
        <v>9</v>
      </c>
      <c r="K1" s="6" t="s">
        <v>10</v>
      </c>
      <c r="L1" s="1" t="s">
        <v>11</v>
      </c>
      <c r="M1" s="5" t="s">
        <v>12</v>
      </c>
      <c r="O1" s="7" t="s">
        <v>181</v>
      </c>
      <c r="P1" s="7" t="s">
        <v>13</v>
      </c>
      <c r="Q1" s="7" t="s">
        <v>182</v>
      </c>
      <c r="R1" s="7" t="s">
        <v>183</v>
      </c>
      <c r="S1" s="7" t="s">
        <v>184</v>
      </c>
      <c r="T1" s="8" t="s">
        <v>14</v>
      </c>
      <c r="U1" s="7" t="s">
        <v>15</v>
      </c>
      <c r="V1" s="7" t="s">
        <v>16</v>
      </c>
      <c r="W1" s="7" t="s">
        <v>0</v>
      </c>
      <c r="X1" s="5" t="s">
        <v>17</v>
      </c>
      <c r="Y1" s="5" t="s">
        <v>185</v>
      </c>
      <c r="Z1" s="5" t="s">
        <v>19</v>
      </c>
      <c r="AA1" s="9" t="s">
        <v>20</v>
      </c>
      <c r="AB1" s="9" t="s">
        <v>21</v>
      </c>
      <c r="AC1" s="10" t="s">
        <v>22</v>
      </c>
      <c r="AD1" s="11" t="s">
        <v>65</v>
      </c>
      <c r="AE1" s="11" t="s">
        <v>190</v>
      </c>
      <c r="AF1" s="11"/>
    </row>
    <row r="2" spans="1:32" x14ac:dyDescent="0.2">
      <c r="A2" s="29" t="s">
        <v>59</v>
      </c>
      <c r="B2" s="13" t="s">
        <v>25</v>
      </c>
      <c r="C2" s="14">
        <v>33085</v>
      </c>
      <c r="D2" s="30">
        <f ca="1">DATEDIF(C2,TODAY(),"Y")</f>
        <v>30</v>
      </c>
      <c r="E2" s="13" t="s">
        <v>26</v>
      </c>
      <c r="F2" s="13"/>
      <c r="G2" s="26">
        <f ca="1">'Punkte 19-20'!X36</f>
        <v>3</v>
      </c>
      <c r="H2" s="15"/>
      <c r="I2" s="15"/>
      <c r="J2" s="15"/>
      <c r="K2" s="15"/>
      <c r="L2" s="16"/>
      <c r="M2" s="15"/>
      <c r="O2" s="17">
        <v>44</v>
      </c>
      <c r="P2" s="17">
        <v>44</v>
      </c>
      <c r="Q2" s="17">
        <v>8</v>
      </c>
      <c r="R2" s="17">
        <v>16</v>
      </c>
      <c r="S2" s="17">
        <f t="shared" ref="S2:S5" si="0">Q2+R2</f>
        <v>24</v>
      </c>
      <c r="T2" s="17">
        <v>14</v>
      </c>
      <c r="U2" s="18">
        <f t="shared" ref="U2:U5" si="1">O2/P2</f>
        <v>1</v>
      </c>
      <c r="V2" s="17">
        <f t="shared" ref="V2:V5" si="2">1+O2/1000</f>
        <v>1.044</v>
      </c>
      <c r="W2" s="17" t="s">
        <v>186</v>
      </c>
      <c r="X2" s="13">
        <f>IF(ISERROR(VLOOKUP(W2,Helper!$A$2:$B$33,2,FALSE)),"",VLOOKUP(W2,Helper!$A$2:$B$33,2,FALSE))</f>
        <v>1.3125</v>
      </c>
      <c r="Y2" s="19">
        <f ca="1">IF(ISERROR(VLOOKUP(D2,Helper!$E$2:$F$19,2,FALSE)),"",VLOOKUP(D2,Helper!$E$2:$F$19,2,FALSE))</f>
        <v>1.27</v>
      </c>
      <c r="Z2" s="19">
        <f t="shared" ref="Z2:Z5" si="3">IF(ISBLANK(IF(B2="F",S2,S2))/O2,"0",IF(B2="D",S2,S2+T2))/O2</f>
        <v>0.54545454545454541</v>
      </c>
      <c r="AA2" s="19">
        <f t="shared" ref="AA2:AA5" ca="1" si="4">X2*Y2*Z2</f>
        <v>0.90920454545454543</v>
      </c>
      <c r="AB2" s="19">
        <f t="shared" ref="AB2:AB5" si="5">(U2*V2*2)</f>
        <v>2.0880000000000001</v>
      </c>
      <c r="AC2" s="26">
        <f ca="1">G2</f>
        <v>3</v>
      </c>
      <c r="AD2" s="21">
        <f t="shared" ref="AD2:AD5" ca="1" si="6">(AA2+AB2+AC2)/2</f>
        <v>2.9986022727272728</v>
      </c>
      <c r="AE2" s="26">
        <f t="shared" ref="AE2:AE5" ca="1" si="7">MROUND(AD2,0.25)</f>
        <v>3</v>
      </c>
      <c r="AF2" s="26"/>
    </row>
    <row r="3" spans="1:32" x14ac:dyDescent="0.2">
      <c r="A3" s="29" t="s">
        <v>60</v>
      </c>
      <c r="B3" s="13" t="s">
        <v>23</v>
      </c>
      <c r="C3" s="14">
        <v>34611</v>
      </c>
      <c r="D3" s="30">
        <f t="shared" ref="D3:D5" ca="1" si="8">DATEDIF(C3,TODAY(),"Y")</f>
        <v>26</v>
      </c>
      <c r="E3" s="13" t="s">
        <v>26</v>
      </c>
      <c r="F3" s="13"/>
      <c r="G3" s="26">
        <f ca="1">'Punkte 19-20'!X38</f>
        <v>2.5</v>
      </c>
      <c r="H3" s="15"/>
      <c r="I3" s="15"/>
      <c r="J3" s="20"/>
      <c r="K3" s="15"/>
      <c r="L3" s="20"/>
      <c r="M3" s="16"/>
      <c r="O3" s="17">
        <v>44</v>
      </c>
      <c r="P3" s="17">
        <v>44</v>
      </c>
      <c r="Q3" s="17">
        <v>4</v>
      </c>
      <c r="R3" s="17">
        <v>4</v>
      </c>
      <c r="S3" s="17">
        <f t="shared" si="0"/>
        <v>8</v>
      </c>
      <c r="T3" s="17">
        <v>5</v>
      </c>
      <c r="U3" s="18">
        <f t="shared" si="1"/>
        <v>1</v>
      </c>
      <c r="V3" s="17">
        <f t="shared" si="2"/>
        <v>1.044</v>
      </c>
      <c r="W3" s="17" t="s">
        <v>186</v>
      </c>
      <c r="X3" s="13">
        <f>IF(ISERROR(VLOOKUP(W3,Helper!$A$2:$B$33,2,FALSE)),"",VLOOKUP(W3,Helper!$A$2:$B$33,2,FALSE))</f>
        <v>1.3125</v>
      </c>
      <c r="Y3" s="19">
        <f ca="1">IF(ISERROR(VLOOKUP(D3,Helper!$E$2:$F$19,2,FALSE)),"",VLOOKUP(D3,Helper!$E$2:$F$19,2,FALSE))</f>
        <v>1.18</v>
      </c>
      <c r="Z3" s="19">
        <f t="shared" si="3"/>
        <v>0.29545454545454547</v>
      </c>
      <c r="AA3" s="19">
        <f t="shared" ca="1" si="4"/>
        <v>0.45758522727272727</v>
      </c>
      <c r="AB3" s="19">
        <f t="shared" si="5"/>
        <v>2.0880000000000001</v>
      </c>
      <c r="AC3" s="26">
        <f t="shared" ref="AC3:AC5" ca="1" si="9">G3</f>
        <v>2.5</v>
      </c>
      <c r="AD3" s="21">
        <f t="shared" ca="1" si="6"/>
        <v>2.5227926136363639</v>
      </c>
      <c r="AE3" s="26">
        <f t="shared" ca="1" si="7"/>
        <v>2.5</v>
      </c>
      <c r="AF3" s="26"/>
    </row>
    <row r="4" spans="1:32" x14ac:dyDescent="0.2">
      <c r="A4" s="29" t="s">
        <v>86</v>
      </c>
      <c r="B4" s="30" t="s">
        <v>23</v>
      </c>
      <c r="C4" s="14">
        <v>35285</v>
      </c>
      <c r="D4" s="30">
        <f t="shared" ca="1" si="8"/>
        <v>24</v>
      </c>
      <c r="E4" s="30" t="s">
        <v>26</v>
      </c>
      <c r="F4" s="13">
        <v>0</v>
      </c>
      <c r="G4" s="26">
        <v>0</v>
      </c>
      <c r="H4" s="20"/>
      <c r="I4" s="20"/>
      <c r="J4" s="20"/>
      <c r="K4" s="20"/>
      <c r="L4" s="16"/>
      <c r="M4" s="20"/>
      <c r="O4" s="17">
        <v>44</v>
      </c>
      <c r="P4" s="17">
        <v>44</v>
      </c>
      <c r="Q4" s="17">
        <v>11</v>
      </c>
      <c r="R4" s="17">
        <v>12</v>
      </c>
      <c r="S4" s="17">
        <f t="shared" si="0"/>
        <v>23</v>
      </c>
      <c r="T4" s="17">
        <v>7</v>
      </c>
      <c r="U4" s="18">
        <f t="shared" si="1"/>
        <v>1</v>
      </c>
      <c r="V4" s="17">
        <f t="shared" si="2"/>
        <v>1.044</v>
      </c>
      <c r="W4" s="17" t="s">
        <v>186</v>
      </c>
      <c r="X4" s="13">
        <f>IF(ISERROR(VLOOKUP(W4,Helper!$A$2:$B$33,2,FALSE)),"",VLOOKUP(W4,Helper!$A$2:$B$33,2,FALSE))</f>
        <v>1.3125</v>
      </c>
      <c r="Y4" s="19">
        <f ca="1">IF(ISERROR(VLOOKUP(D4,Helper!$E$2:$F$19,2,FALSE)),"",VLOOKUP(D4,Helper!$E$2:$F$19,2,FALSE))</f>
        <v>1.06</v>
      </c>
      <c r="Z4" s="19">
        <f t="shared" si="3"/>
        <v>0.68181818181818177</v>
      </c>
      <c r="AA4" s="19">
        <f t="shared" ca="1" si="4"/>
        <v>0.94857954545454548</v>
      </c>
      <c r="AB4" s="19">
        <f t="shared" si="5"/>
        <v>2.0880000000000001</v>
      </c>
      <c r="AC4" s="26">
        <f t="shared" si="9"/>
        <v>0</v>
      </c>
      <c r="AD4" s="21">
        <f t="shared" ca="1" si="6"/>
        <v>1.5182897727272728</v>
      </c>
      <c r="AE4" s="26">
        <f t="shared" ca="1" si="7"/>
        <v>1.5</v>
      </c>
      <c r="AF4" s="26"/>
    </row>
    <row r="5" spans="1:32" x14ac:dyDescent="0.2">
      <c r="A5" s="29" t="s">
        <v>87</v>
      </c>
      <c r="B5" s="30" t="s">
        <v>25</v>
      </c>
      <c r="C5" s="14">
        <v>35233</v>
      </c>
      <c r="D5" s="30">
        <f t="shared" ca="1" si="8"/>
        <v>24</v>
      </c>
      <c r="E5" s="30" t="s">
        <v>26</v>
      </c>
      <c r="F5" s="13">
        <v>0</v>
      </c>
      <c r="G5" s="26">
        <v>0</v>
      </c>
      <c r="H5" s="20"/>
      <c r="I5" s="20"/>
      <c r="J5" s="20"/>
      <c r="K5" s="20"/>
      <c r="L5" s="20"/>
      <c r="M5" s="16"/>
      <c r="O5" s="17">
        <v>42</v>
      </c>
      <c r="P5" s="17">
        <v>44</v>
      </c>
      <c r="Q5" s="17">
        <v>1</v>
      </c>
      <c r="R5" s="17">
        <v>5</v>
      </c>
      <c r="S5" s="17">
        <f t="shared" si="0"/>
        <v>6</v>
      </c>
      <c r="T5" s="17">
        <v>3</v>
      </c>
      <c r="U5" s="18">
        <f t="shared" si="1"/>
        <v>0.95454545454545459</v>
      </c>
      <c r="V5" s="17">
        <f t="shared" si="2"/>
        <v>1.042</v>
      </c>
      <c r="W5" s="17" t="s">
        <v>186</v>
      </c>
      <c r="X5" s="13">
        <f>IF(ISERROR(VLOOKUP(W5,Helper!$A$2:$B$33,2,FALSE)),"",VLOOKUP(W5,Helper!$A$2:$B$33,2,FALSE))</f>
        <v>1.3125</v>
      </c>
      <c r="Y5" s="19">
        <f ca="1">IF(ISERROR(VLOOKUP(D5,Helper!$E$2:$F$19,2,FALSE)),"",VLOOKUP(D5,Helper!$E$2:$F$19,2,FALSE))</f>
        <v>1.06</v>
      </c>
      <c r="Z5" s="19">
        <f t="shared" si="3"/>
        <v>0.14285714285714285</v>
      </c>
      <c r="AA5" s="19">
        <f t="shared" ca="1" si="4"/>
        <v>0.19875000000000001</v>
      </c>
      <c r="AB5" s="19">
        <f t="shared" si="5"/>
        <v>1.9892727272727275</v>
      </c>
      <c r="AC5" s="26">
        <f t="shared" si="9"/>
        <v>0</v>
      </c>
      <c r="AD5" s="21">
        <f t="shared" ca="1" si="6"/>
        <v>1.0940113636363638</v>
      </c>
      <c r="AE5" s="26">
        <f t="shared" ca="1" si="7"/>
        <v>1</v>
      </c>
      <c r="AF5" s="26"/>
    </row>
    <row r="6" spans="1:32" x14ac:dyDescent="0.2">
      <c r="A6" s="29" t="s">
        <v>61</v>
      </c>
      <c r="B6" s="13" t="s">
        <v>25</v>
      </c>
      <c r="C6" s="14">
        <v>32967</v>
      </c>
      <c r="D6" s="30">
        <f t="shared" ref="D6:D8" ca="1" si="10">DATEDIF(C6,TODAY(),"Y")</f>
        <v>30</v>
      </c>
      <c r="E6" s="13" t="s">
        <v>26</v>
      </c>
      <c r="F6" s="13"/>
      <c r="G6" s="26">
        <f ca="1">'Punkte 19-20'!X37</f>
        <v>2.5</v>
      </c>
      <c r="H6" s="15"/>
      <c r="I6" s="15"/>
      <c r="J6" s="15"/>
      <c r="K6" s="15"/>
      <c r="L6" s="16"/>
      <c r="M6" s="15"/>
      <c r="O6" s="17">
        <v>44</v>
      </c>
      <c r="P6" s="17">
        <v>44</v>
      </c>
      <c r="Q6" s="17">
        <v>3</v>
      </c>
      <c r="R6" s="17">
        <v>11</v>
      </c>
      <c r="S6" s="17">
        <f t="shared" ref="S6" si="11">Q6+R6</f>
        <v>14</v>
      </c>
      <c r="T6" s="17">
        <v>18</v>
      </c>
      <c r="U6" s="18">
        <f t="shared" ref="U6" si="12">O6/P6</f>
        <v>1</v>
      </c>
      <c r="V6" s="17">
        <f t="shared" ref="V6" si="13">1+O6/1000</f>
        <v>1.044</v>
      </c>
      <c r="W6" s="17" t="s">
        <v>186</v>
      </c>
      <c r="X6" s="13">
        <f>IF(ISERROR(VLOOKUP(W6,Helper!$A$2:$B$33,2,FALSE)),"",VLOOKUP(W6,Helper!$A$2:$B$33,2,FALSE))</f>
        <v>1.3125</v>
      </c>
      <c r="Y6" s="19">
        <f ca="1">IF(ISERROR(VLOOKUP(D6,Helper!$E$2:$F$19,2,FALSE)),"",VLOOKUP(D6,Helper!$E$2:$F$19,2,FALSE))</f>
        <v>1.27</v>
      </c>
      <c r="Z6" s="19">
        <f t="shared" ref="Z6" si="14">IF(ISBLANK(IF(B6="F",S6,S6))/O6,"0",IF(B6="D",S6,S6+T6))/O6</f>
        <v>0.31818181818181818</v>
      </c>
      <c r="AA6" s="19">
        <f t="shared" ref="AA6" ca="1" si="15">X6*Y6*Z6</f>
        <v>0.53036931818181821</v>
      </c>
      <c r="AB6" s="19">
        <f t="shared" ref="AB6" si="16">(U6*V6*2)</f>
        <v>2.0880000000000001</v>
      </c>
      <c r="AC6" s="26">
        <f t="shared" ref="AC6:AC8" ca="1" si="17">G6</f>
        <v>2.5</v>
      </c>
      <c r="AD6" s="21">
        <f t="shared" ref="AD6" ca="1" si="18">(AA6+AB6+AC6)/2</f>
        <v>2.5591846590909091</v>
      </c>
      <c r="AE6" s="26">
        <f t="shared" ref="AE6" ca="1" si="19">MROUND(AD6,0.25)</f>
        <v>2.5</v>
      </c>
      <c r="AF6" s="26"/>
    </row>
    <row r="7" spans="1:32" x14ac:dyDescent="0.2">
      <c r="A7" s="29" t="s">
        <v>62</v>
      </c>
      <c r="B7" s="13" t="s">
        <v>23</v>
      </c>
      <c r="C7" s="14">
        <v>31582</v>
      </c>
      <c r="D7" s="30">
        <f t="shared" ca="1" si="10"/>
        <v>34</v>
      </c>
      <c r="E7" s="13" t="s">
        <v>26</v>
      </c>
      <c r="F7" s="13"/>
      <c r="G7" s="26">
        <f ca="1">'Punkte 19-20'!X39</f>
        <v>4</v>
      </c>
      <c r="H7" s="15"/>
      <c r="I7" s="15"/>
      <c r="J7" s="15"/>
      <c r="K7" s="15"/>
      <c r="L7" s="15"/>
      <c r="M7" s="16"/>
      <c r="O7" s="17">
        <v>31</v>
      </c>
      <c r="P7" s="17">
        <v>44</v>
      </c>
      <c r="Q7" s="17">
        <v>21</v>
      </c>
      <c r="R7" s="17">
        <v>15</v>
      </c>
      <c r="S7" s="17">
        <f>Q7+R7</f>
        <v>36</v>
      </c>
      <c r="T7" s="17">
        <v>18</v>
      </c>
      <c r="U7" s="18">
        <f>O7/P7</f>
        <v>0.70454545454545459</v>
      </c>
      <c r="V7" s="17">
        <f>1+O7/1000</f>
        <v>1.0309999999999999</v>
      </c>
      <c r="W7" s="17" t="s">
        <v>186</v>
      </c>
      <c r="X7" s="13">
        <f>IF(ISERROR(VLOOKUP(W7,Helper!$A$2:$B$33,2,FALSE)),"",VLOOKUP(W7,Helper!$A$2:$B$33,2,FALSE))</f>
        <v>1.3125</v>
      </c>
      <c r="Y7" s="19">
        <f ca="1">IF(ISERROR(VLOOKUP(D7,Helper!$E$2:$F$19,2,FALSE)),"",VLOOKUP(D7,Helper!$E$2:$F$19,2,FALSE))</f>
        <v>1.3</v>
      </c>
      <c r="Z7" s="19">
        <f>IF(ISBLANK(IF(B7="F",S7,S7))/O7,"0",IF(B7="D",S7,S7+T7))/O7</f>
        <v>1.7419354838709677</v>
      </c>
      <c r="AA7" s="19">
        <f ca="1">X7*Y7*Z7</f>
        <v>2.9721774193548387</v>
      </c>
      <c r="AB7" s="19">
        <f>(U7*V7*2)</f>
        <v>1.4527727272727273</v>
      </c>
      <c r="AC7" s="26">
        <f t="shared" ca="1" si="17"/>
        <v>4</v>
      </c>
      <c r="AD7" s="21">
        <f ca="1">(AA7+AB7+AC7)/2</f>
        <v>4.212475073313783</v>
      </c>
      <c r="AE7" s="26">
        <v>4</v>
      </c>
      <c r="AF7" s="26"/>
    </row>
    <row r="8" spans="1:32" x14ac:dyDescent="0.2">
      <c r="A8" s="29" t="s">
        <v>63</v>
      </c>
      <c r="B8" s="13" t="s">
        <v>23</v>
      </c>
      <c r="C8" s="14">
        <v>34100</v>
      </c>
      <c r="D8" s="30">
        <f t="shared" ca="1" si="10"/>
        <v>27</v>
      </c>
      <c r="E8" s="13" t="s">
        <v>26</v>
      </c>
      <c r="F8" s="13"/>
      <c r="G8" s="26">
        <f ca="1">'Punkte 19-20'!X40</f>
        <v>2.5</v>
      </c>
      <c r="H8" s="15"/>
      <c r="I8" s="15"/>
      <c r="J8" s="15"/>
      <c r="K8" s="15"/>
      <c r="L8" s="15"/>
      <c r="M8" s="16"/>
      <c r="O8" s="17">
        <v>7</v>
      </c>
      <c r="P8" s="17">
        <v>44</v>
      </c>
      <c r="Q8" s="17">
        <v>3</v>
      </c>
      <c r="R8" s="17">
        <v>4</v>
      </c>
      <c r="S8" s="17">
        <f t="shared" ref="S8" si="20">Q8+R8</f>
        <v>7</v>
      </c>
      <c r="T8" s="17">
        <v>7</v>
      </c>
      <c r="U8" s="18">
        <f t="shared" ref="U8" si="21">O8/P8</f>
        <v>0.15909090909090909</v>
      </c>
      <c r="V8" s="17">
        <f t="shared" ref="V8" si="22">1+O8/1000</f>
        <v>1.0069999999999999</v>
      </c>
      <c r="W8" s="17" t="s">
        <v>186</v>
      </c>
      <c r="X8" s="13">
        <f>IF(ISERROR(VLOOKUP(W8,Helper!$A$2:$B$33,2,FALSE)),"",VLOOKUP(W8,Helper!$A$2:$B$33,2,FALSE))</f>
        <v>1.3125</v>
      </c>
      <c r="Y8" s="19">
        <f ca="1">IF(ISERROR(VLOOKUP(D8,Helper!$E$2:$F$19,2,FALSE)),"",VLOOKUP(D8,Helper!$E$2:$F$19,2,FALSE))</f>
        <v>1.24</v>
      </c>
      <c r="Z8" s="19">
        <f t="shared" ref="Z8" si="23">IF(ISBLANK(IF(B8="F",S8,S8))/O8,"0",IF(B8="D",S8,S8+T8))/O8</f>
        <v>2</v>
      </c>
      <c r="AA8" s="19">
        <f t="shared" ref="AA8" ca="1" si="24">X8*Y8*Z8</f>
        <v>3.2549999999999999</v>
      </c>
      <c r="AB8" s="19">
        <f t="shared" ref="AB8" si="25">(U8*V8*2)</f>
        <v>0.32040909090909087</v>
      </c>
      <c r="AC8" s="26">
        <f t="shared" ca="1" si="17"/>
        <v>2.5</v>
      </c>
      <c r="AD8" s="21">
        <f t="shared" ref="AD8" ca="1" si="26">(AA8+AB8+AC8)/2</f>
        <v>3.0377045454545453</v>
      </c>
      <c r="AE8" s="26">
        <f t="shared" ref="AE8" ca="1" si="27">MROUND(AD8,0.25)</f>
        <v>3</v>
      </c>
      <c r="AF8" s="26"/>
    </row>
    <row r="9" spans="1:32" x14ac:dyDescent="0.2">
      <c r="A9" s="29" t="s">
        <v>88</v>
      </c>
      <c r="B9" s="30" t="s">
        <v>25</v>
      </c>
      <c r="C9" s="14">
        <v>34915</v>
      </c>
      <c r="D9" s="30">
        <f t="shared" ref="D9:D23" ca="1" si="28">DATEDIF(C9,TODAY(),"Y")</f>
        <v>25</v>
      </c>
      <c r="E9" s="30" t="s">
        <v>26</v>
      </c>
      <c r="F9" s="13">
        <v>0</v>
      </c>
      <c r="G9" s="26">
        <f ca="1">'Punkte 19-20'!X41</f>
        <v>1</v>
      </c>
      <c r="H9" s="20"/>
      <c r="I9" s="20"/>
      <c r="J9" s="20"/>
      <c r="K9" s="20"/>
      <c r="L9" s="20"/>
      <c r="M9" s="16"/>
      <c r="O9" s="17">
        <v>44</v>
      </c>
      <c r="P9" s="17">
        <v>44</v>
      </c>
      <c r="Q9" s="17">
        <v>5</v>
      </c>
      <c r="R9" s="17">
        <v>12</v>
      </c>
      <c r="S9" s="17">
        <f t="shared" ref="S9" si="29">Q9+R9</f>
        <v>17</v>
      </c>
      <c r="T9" s="17">
        <v>20</v>
      </c>
      <c r="U9" s="18">
        <f t="shared" ref="U9" si="30">O9/P9</f>
        <v>1</v>
      </c>
      <c r="V9" s="17">
        <f t="shared" ref="V9" si="31">1+O9/1000</f>
        <v>1.044</v>
      </c>
      <c r="W9" s="17" t="s">
        <v>186</v>
      </c>
      <c r="X9" s="13">
        <f>IF(ISERROR(VLOOKUP(W9,Helper!$A$2:$B$33,2,FALSE)),"",VLOOKUP(W9,Helper!$A$2:$B$33,2,FALSE))</f>
        <v>1.3125</v>
      </c>
      <c r="Y9" s="19">
        <f ca="1">IF(ISERROR(VLOOKUP(D9,Helper!$E$2:$F$19,2,FALSE)),"",VLOOKUP(D9,Helper!$E$2:$F$19,2,FALSE))</f>
        <v>1.1200000000000001</v>
      </c>
      <c r="Z9" s="19">
        <f t="shared" ref="Z9" si="32">IF(ISBLANK(IF(B9="F",S9,S9))/O9,"0",IF(B9="D",S9,S9+T9))/O9</f>
        <v>0.38636363636363635</v>
      </c>
      <c r="AA9" s="19">
        <f t="shared" ref="AA9" ca="1" si="33">X9*Y9*Z9</f>
        <v>0.56795454545454549</v>
      </c>
      <c r="AB9" s="19">
        <f t="shared" ref="AB9" si="34">(U9*V9*2)</f>
        <v>2.0880000000000001</v>
      </c>
      <c r="AC9" s="26">
        <f t="shared" ref="AC9" ca="1" si="35">G9</f>
        <v>1</v>
      </c>
      <c r="AD9" s="21">
        <f t="shared" ref="AD9" ca="1" si="36">(AA9+AB9+AC9)/2</f>
        <v>1.8279772727272727</v>
      </c>
      <c r="AE9" s="26">
        <f t="shared" ref="AE9" ca="1" si="37">MROUND(AD9,0.25)</f>
        <v>1.75</v>
      </c>
      <c r="AF9" s="26"/>
    </row>
    <row r="10" spans="1:32" x14ac:dyDescent="0.2">
      <c r="A10" s="12" t="s">
        <v>74</v>
      </c>
      <c r="B10" s="12" t="s">
        <v>64</v>
      </c>
      <c r="C10" s="33">
        <v>34007</v>
      </c>
      <c r="D10" s="30">
        <f t="shared" ca="1" si="28"/>
        <v>28</v>
      </c>
      <c r="E10" s="12" t="s">
        <v>26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26">
        <v>2</v>
      </c>
      <c r="AF10" s="26"/>
    </row>
    <row r="11" spans="1:32" x14ac:dyDescent="0.2">
      <c r="A11" s="12" t="s">
        <v>73</v>
      </c>
      <c r="B11" s="12" t="s">
        <v>64</v>
      </c>
      <c r="C11" s="33">
        <v>36606</v>
      </c>
      <c r="D11" s="30">
        <f t="shared" ca="1" si="28"/>
        <v>20</v>
      </c>
      <c r="E11" s="12" t="s">
        <v>72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26">
        <v>2</v>
      </c>
      <c r="AF11" s="26"/>
    </row>
    <row r="12" spans="1:32" x14ac:dyDescent="0.2">
      <c r="A12" s="12" t="s">
        <v>75</v>
      </c>
      <c r="B12" s="12" t="s">
        <v>64</v>
      </c>
      <c r="C12" s="33">
        <v>30914</v>
      </c>
      <c r="D12" s="30">
        <f t="shared" ca="1" si="28"/>
        <v>36</v>
      </c>
      <c r="E12" s="12" t="s">
        <v>67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26">
        <v>4</v>
      </c>
      <c r="AF12" s="26"/>
    </row>
    <row r="13" spans="1:32" x14ac:dyDescent="0.2">
      <c r="A13" s="12" t="s">
        <v>187</v>
      </c>
      <c r="B13" s="12" t="s">
        <v>25</v>
      </c>
      <c r="C13" s="33">
        <v>31894</v>
      </c>
      <c r="D13" s="30">
        <f t="shared" ca="1" si="28"/>
        <v>33</v>
      </c>
      <c r="E13" s="12" t="s">
        <v>67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26"/>
      <c r="AF13" s="26"/>
    </row>
    <row r="14" spans="1:32" x14ac:dyDescent="0.2">
      <c r="A14" s="12" t="s">
        <v>188</v>
      </c>
      <c r="B14" s="12" t="s">
        <v>25</v>
      </c>
      <c r="C14" s="33">
        <v>31853</v>
      </c>
      <c r="D14" s="30">
        <f t="shared" ca="1" si="28"/>
        <v>33</v>
      </c>
      <c r="E14" s="12" t="s">
        <v>66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26">
        <v>4</v>
      </c>
      <c r="AF14" s="26"/>
    </row>
    <row r="15" spans="1:32" x14ac:dyDescent="0.2">
      <c r="A15" s="12" t="s">
        <v>76</v>
      </c>
      <c r="B15" s="12" t="s">
        <v>23</v>
      </c>
      <c r="C15" s="33">
        <v>32148</v>
      </c>
      <c r="D15" s="30">
        <f t="shared" ca="1" si="28"/>
        <v>33</v>
      </c>
      <c r="E15" s="12" t="s">
        <v>66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26">
        <v>4</v>
      </c>
      <c r="AF15" s="26"/>
    </row>
    <row r="16" spans="1:32" x14ac:dyDescent="0.2">
      <c r="A16" s="12" t="s">
        <v>78</v>
      </c>
      <c r="B16" s="12" t="s">
        <v>23</v>
      </c>
      <c r="C16" s="33">
        <v>37490</v>
      </c>
      <c r="D16" s="30">
        <f t="shared" ca="1" si="28"/>
        <v>18</v>
      </c>
      <c r="E16" s="12" t="s">
        <v>77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26">
        <v>2</v>
      </c>
      <c r="AF16" s="26"/>
    </row>
    <row r="17" spans="1:32" x14ac:dyDescent="0.2">
      <c r="A17" s="12" t="s">
        <v>79</v>
      </c>
      <c r="B17" s="12" t="s">
        <v>23</v>
      </c>
      <c r="C17" s="33">
        <v>38046</v>
      </c>
      <c r="D17" s="30">
        <f t="shared" ca="1" si="28"/>
        <v>16</v>
      </c>
      <c r="E17" s="12" t="s">
        <v>77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26">
        <v>2</v>
      </c>
      <c r="AF17" s="26"/>
    </row>
    <row r="18" spans="1:32" x14ac:dyDescent="0.2">
      <c r="A18" s="12" t="s">
        <v>80</v>
      </c>
      <c r="B18" s="12" t="s">
        <v>23</v>
      </c>
      <c r="C18" s="33">
        <v>31812</v>
      </c>
      <c r="D18" s="30">
        <f t="shared" ca="1" si="28"/>
        <v>34</v>
      </c>
      <c r="E18" s="12" t="s">
        <v>66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26">
        <v>4</v>
      </c>
      <c r="AF18" s="26"/>
    </row>
    <row r="19" spans="1:32" x14ac:dyDescent="0.2">
      <c r="A19" s="12" t="s">
        <v>81</v>
      </c>
      <c r="B19" s="12" t="s">
        <v>23</v>
      </c>
      <c r="C19" s="33">
        <v>34436</v>
      </c>
      <c r="D19" s="30">
        <f t="shared" ca="1" si="28"/>
        <v>26</v>
      </c>
      <c r="E19" s="12" t="s">
        <v>67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26">
        <v>4</v>
      </c>
      <c r="AF19" s="26"/>
    </row>
    <row r="20" spans="1:32" x14ac:dyDescent="0.2">
      <c r="A20" s="12" t="s">
        <v>82</v>
      </c>
      <c r="B20" s="12" t="s">
        <v>23</v>
      </c>
      <c r="C20" s="33">
        <v>36731</v>
      </c>
      <c r="D20" s="30">
        <f t="shared" ca="1" si="28"/>
        <v>20</v>
      </c>
      <c r="E20" s="12" t="s">
        <v>24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26">
        <v>0</v>
      </c>
      <c r="AF20" s="26" t="s">
        <v>189</v>
      </c>
    </row>
    <row r="21" spans="1:32" x14ac:dyDescent="0.2">
      <c r="A21" s="12" t="s">
        <v>83</v>
      </c>
      <c r="B21" s="12" t="s">
        <v>23</v>
      </c>
      <c r="C21" s="33">
        <v>31890</v>
      </c>
      <c r="D21" s="30">
        <f t="shared" ca="1" si="28"/>
        <v>33</v>
      </c>
      <c r="E21" s="12" t="s">
        <v>66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26">
        <v>4</v>
      </c>
      <c r="AF21" s="26"/>
    </row>
    <row r="22" spans="1:32" x14ac:dyDescent="0.2">
      <c r="A22" s="12" t="s">
        <v>84</v>
      </c>
      <c r="B22" s="12" t="s">
        <v>23</v>
      </c>
      <c r="C22" s="33">
        <v>31916</v>
      </c>
      <c r="D22" s="30">
        <f t="shared" ca="1" si="28"/>
        <v>33</v>
      </c>
      <c r="E22" s="12" t="s">
        <v>67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26">
        <v>4</v>
      </c>
      <c r="AF22" s="26"/>
    </row>
    <row r="23" spans="1:32" x14ac:dyDescent="0.2">
      <c r="A23" s="12" t="s">
        <v>85</v>
      </c>
      <c r="B23" s="12" t="s">
        <v>23</v>
      </c>
      <c r="C23" s="33">
        <v>36900</v>
      </c>
      <c r="D23" s="30">
        <f t="shared" ca="1" si="28"/>
        <v>20</v>
      </c>
      <c r="E23" s="12" t="s">
        <v>77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26">
        <v>2</v>
      </c>
      <c r="AF23" s="26"/>
    </row>
    <row r="24" spans="1:32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26"/>
      <c r="AF24" s="26"/>
    </row>
    <row r="25" spans="1:32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26">
        <f ca="1">SUM(AE2:AE24)</f>
        <v>57.25</v>
      </c>
      <c r="AF25" s="26"/>
    </row>
    <row r="26" spans="1:32" ht="12.75" x14ac:dyDescent="0.2">
      <c r="C26" s="22"/>
      <c r="D26" s="22"/>
      <c r="H26" s="23"/>
      <c r="I26" s="23"/>
      <c r="J26" s="23"/>
      <c r="K26" s="23"/>
      <c r="L26" s="23"/>
      <c r="M26" s="23"/>
      <c r="AA26" s="24"/>
      <c r="AB26" s="24"/>
      <c r="AD26" s="25"/>
    </row>
    <row r="27" spans="1:32" x14ac:dyDescent="0.2">
      <c r="A27" s="28" t="s">
        <v>71</v>
      </c>
      <c r="C27" s="22"/>
      <c r="D27" s="22"/>
      <c r="H27" s="23"/>
      <c r="I27" s="23"/>
      <c r="J27" s="23"/>
      <c r="K27" s="23"/>
      <c r="L27" s="23"/>
      <c r="M27" s="23"/>
      <c r="AA27" s="24"/>
      <c r="AB27" s="24"/>
      <c r="AD27" s="25"/>
    </row>
    <row r="28" spans="1:32" x14ac:dyDescent="0.2">
      <c r="A28" s="27" t="s">
        <v>70</v>
      </c>
      <c r="C28" s="22"/>
      <c r="D28" s="22"/>
      <c r="H28" s="23"/>
      <c r="I28" s="23"/>
      <c r="J28" s="23"/>
      <c r="K28" s="23"/>
      <c r="L28" s="23"/>
      <c r="M28" s="23"/>
      <c r="AA28" s="24"/>
      <c r="AB28" s="24"/>
      <c r="AD28" s="25"/>
    </row>
    <row r="29" spans="1:32" x14ac:dyDescent="0.2">
      <c r="A29" s="27" t="s">
        <v>68</v>
      </c>
      <c r="C29" s="22"/>
      <c r="D29" s="22"/>
      <c r="H29" s="23"/>
      <c r="I29" s="23"/>
      <c r="J29" s="23"/>
      <c r="K29" s="23"/>
      <c r="L29" s="23"/>
      <c r="M29" s="23"/>
      <c r="AA29" s="24"/>
      <c r="AB29" s="24"/>
      <c r="AD29" s="25"/>
    </row>
    <row r="30" spans="1:32" x14ac:dyDescent="0.2">
      <c r="A30" s="27" t="s">
        <v>69</v>
      </c>
      <c r="C30" s="22"/>
      <c r="D30" s="22"/>
      <c r="H30" s="23"/>
      <c r="I30" s="23"/>
      <c r="J30" s="23"/>
      <c r="K30" s="23"/>
      <c r="L30" s="23"/>
      <c r="M30" s="23"/>
      <c r="AA30" s="24"/>
      <c r="AB30" s="24"/>
      <c r="AD30" s="25"/>
    </row>
    <row r="31" spans="1:32" ht="12.75" x14ac:dyDescent="0.2">
      <c r="C31" s="22"/>
      <c r="D31" s="22"/>
      <c r="H31" s="23"/>
      <c r="I31" s="23"/>
      <c r="J31" s="23"/>
      <c r="K31" s="23"/>
      <c r="L31" s="23"/>
      <c r="M31" s="23"/>
      <c r="AA31" s="24"/>
      <c r="AB31" s="24"/>
      <c r="AD31" s="25"/>
    </row>
    <row r="32" spans="1:32" ht="12.75" x14ac:dyDescent="0.2">
      <c r="C32" s="22"/>
      <c r="D32" s="22"/>
      <c r="H32" s="23"/>
      <c r="I32" s="23"/>
      <c r="J32" s="23"/>
      <c r="K32" s="23"/>
      <c r="L32" s="23"/>
      <c r="M32" s="23"/>
      <c r="AA32" s="24"/>
      <c r="AB32" s="24"/>
      <c r="AD32" s="25"/>
    </row>
    <row r="33" spans="3:30" ht="12.75" x14ac:dyDescent="0.2">
      <c r="C33" s="22"/>
      <c r="D33" s="22"/>
      <c r="H33" s="23"/>
      <c r="I33" s="23"/>
      <c r="J33" s="23"/>
      <c r="K33" s="23"/>
      <c r="L33" s="23"/>
      <c r="M33" s="23"/>
      <c r="AA33" s="24"/>
      <c r="AB33" s="24"/>
      <c r="AD33" s="25"/>
    </row>
    <row r="34" spans="3:30" ht="12.75" x14ac:dyDescent="0.2">
      <c r="C34" s="22"/>
      <c r="D34" s="22"/>
      <c r="H34" s="23"/>
      <c r="I34" s="23"/>
      <c r="J34" s="23"/>
      <c r="K34" s="23"/>
      <c r="L34" s="23"/>
      <c r="M34" s="23"/>
      <c r="AA34" s="24"/>
      <c r="AB34" s="24"/>
      <c r="AD34" s="25"/>
    </row>
    <row r="35" spans="3:30" ht="12.75" x14ac:dyDescent="0.2">
      <c r="C35" s="22"/>
      <c r="D35" s="22"/>
      <c r="H35" s="23"/>
      <c r="I35" s="23"/>
      <c r="J35" s="23"/>
      <c r="K35" s="23"/>
      <c r="L35" s="23"/>
      <c r="M35" s="23"/>
      <c r="AA35" s="24"/>
      <c r="AB35" s="24"/>
      <c r="AD35" s="25"/>
    </row>
    <row r="36" spans="3:30" ht="12.75" x14ac:dyDescent="0.2">
      <c r="C36" s="22"/>
      <c r="D36" s="22"/>
      <c r="H36" s="23"/>
      <c r="I36" s="23"/>
      <c r="J36" s="23"/>
      <c r="K36" s="23"/>
      <c r="L36" s="23"/>
      <c r="M36" s="23"/>
      <c r="AA36" s="24"/>
      <c r="AB36" s="24"/>
      <c r="AD36" s="25"/>
    </row>
    <row r="37" spans="3:30" ht="12.75" x14ac:dyDescent="0.2">
      <c r="C37" s="22"/>
      <c r="D37" s="22"/>
      <c r="H37" s="23"/>
      <c r="I37" s="23"/>
      <c r="J37" s="23"/>
      <c r="K37" s="23"/>
      <c r="L37" s="23"/>
      <c r="M37" s="23"/>
      <c r="AA37" s="24"/>
      <c r="AB37" s="24"/>
      <c r="AD37" s="25"/>
    </row>
    <row r="38" spans="3:30" ht="12.75" x14ac:dyDescent="0.2">
      <c r="C38" s="22"/>
      <c r="D38" s="22"/>
      <c r="H38" s="23"/>
      <c r="I38" s="23"/>
      <c r="J38" s="23"/>
      <c r="K38" s="23"/>
      <c r="L38" s="23"/>
      <c r="M38" s="23"/>
      <c r="AA38" s="24"/>
      <c r="AB38" s="24"/>
      <c r="AD38" s="25"/>
    </row>
    <row r="39" spans="3:30" ht="12.75" x14ac:dyDescent="0.2">
      <c r="C39" s="22"/>
      <c r="D39" s="22"/>
      <c r="H39" s="23"/>
      <c r="I39" s="23"/>
      <c r="J39" s="23"/>
      <c r="K39" s="23"/>
      <c r="L39" s="23"/>
      <c r="M39" s="23"/>
      <c r="AA39" s="24"/>
      <c r="AB39" s="24"/>
      <c r="AD39" s="25"/>
    </row>
    <row r="40" spans="3:30" ht="12.75" x14ac:dyDescent="0.2">
      <c r="C40" s="22"/>
      <c r="D40" s="22"/>
      <c r="H40" s="23"/>
      <c r="I40" s="23"/>
      <c r="J40" s="23"/>
      <c r="K40" s="23"/>
      <c r="L40" s="23"/>
      <c r="M40" s="23"/>
      <c r="AA40" s="24"/>
      <c r="AB40" s="24"/>
      <c r="AD40" s="25"/>
    </row>
    <row r="41" spans="3:30" ht="12.75" x14ac:dyDescent="0.2">
      <c r="C41" s="22"/>
      <c r="D41" s="22"/>
      <c r="H41" s="23"/>
      <c r="I41" s="23"/>
      <c r="J41" s="23"/>
      <c r="K41" s="23"/>
      <c r="L41" s="23"/>
      <c r="M41" s="23"/>
      <c r="AA41" s="24"/>
      <c r="AB41" s="24"/>
      <c r="AD41" s="25"/>
    </row>
    <row r="42" spans="3:30" ht="12.75" x14ac:dyDescent="0.2">
      <c r="C42" s="22"/>
      <c r="D42" s="22"/>
      <c r="H42" s="23"/>
      <c r="I42" s="23"/>
      <c r="J42" s="23"/>
      <c r="K42" s="23"/>
      <c r="L42" s="23"/>
      <c r="M42" s="23"/>
      <c r="AA42" s="24"/>
      <c r="AB42" s="24"/>
      <c r="AD42" s="25"/>
    </row>
    <row r="43" spans="3:30" ht="12.75" x14ac:dyDescent="0.2">
      <c r="C43" s="22"/>
      <c r="D43" s="22"/>
      <c r="H43" s="23"/>
      <c r="I43" s="23"/>
      <c r="J43" s="23"/>
      <c r="K43" s="23"/>
      <c r="L43" s="23"/>
      <c r="M43" s="23"/>
      <c r="AA43" s="24"/>
      <c r="AB43" s="24"/>
      <c r="AD43" s="25"/>
    </row>
    <row r="44" spans="3:30" ht="12.75" x14ac:dyDescent="0.2">
      <c r="C44" s="22"/>
      <c r="D44" s="22"/>
      <c r="H44" s="23"/>
      <c r="I44" s="23"/>
      <c r="J44" s="23"/>
      <c r="K44" s="23"/>
      <c r="L44" s="23"/>
      <c r="M44" s="23"/>
      <c r="AA44" s="24"/>
      <c r="AB44" s="24"/>
      <c r="AD44" s="25"/>
    </row>
    <row r="45" spans="3:30" ht="12.75" x14ac:dyDescent="0.2">
      <c r="C45" s="22"/>
      <c r="D45" s="22"/>
      <c r="H45" s="23"/>
      <c r="I45" s="23"/>
      <c r="J45" s="23"/>
      <c r="K45" s="23"/>
      <c r="L45" s="23"/>
      <c r="M45" s="23"/>
      <c r="AA45" s="24"/>
      <c r="AB45" s="24"/>
      <c r="AD45" s="25"/>
    </row>
    <row r="46" spans="3:30" ht="12.75" x14ac:dyDescent="0.2">
      <c r="C46" s="22"/>
      <c r="D46" s="22"/>
      <c r="H46" s="23"/>
      <c r="I46" s="23"/>
      <c r="J46" s="23"/>
      <c r="K46" s="23"/>
      <c r="L46" s="23"/>
      <c r="M46" s="23"/>
      <c r="AA46" s="24"/>
      <c r="AB46" s="24"/>
      <c r="AD46" s="25"/>
    </row>
    <row r="47" spans="3:30" ht="12.75" x14ac:dyDescent="0.2">
      <c r="C47" s="22"/>
      <c r="D47" s="22"/>
      <c r="H47" s="23"/>
      <c r="I47" s="23"/>
      <c r="J47" s="23"/>
      <c r="K47" s="23"/>
      <c r="L47" s="23"/>
      <c r="M47" s="23"/>
      <c r="AA47" s="24"/>
      <c r="AB47" s="24"/>
      <c r="AD47" s="25"/>
    </row>
    <row r="48" spans="3:30" ht="12.75" x14ac:dyDescent="0.2">
      <c r="C48" s="22"/>
      <c r="D48" s="22"/>
      <c r="H48" s="23"/>
      <c r="I48" s="23"/>
      <c r="J48" s="23"/>
      <c r="K48" s="23"/>
      <c r="L48" s="23"/>
      <c r="M48" s="23"/>
      <c r="AA48" s="24"/>
      <c r="AB48" s="24"/>
      <c r="AD48" s="25"/>
    </row>
    <row r="49" spans="3:30" ht="12.75" x14ac:dyDescent="0.2">
      <c r="C49" s="22"/>
      <c r="D49" s="22"/>
      <c r="H49" s="23"/>
      <c r="I49" s="23"/>
      <c r="J49" s="23"/>
      <c r="K49" s="23"/>
      <c r="L49" s="23"/>
      <c r="M49" s="23"/>
      <c r="AA49" s="24"/>
      <c r="AB49" s="24"/>
      <c r="AD49" s="25"/>
    </row>
    <row r="50" spans="3:30" ht="12.75" x14ac:dyDescent="0.2">
      <c r="C50" s="22"/>
      <c r="D50" s="22"/>
      <c r="H50" s="23"/>
      <c r="I50" s="23"/>
      <c r="J50" s="23"/>
      <c r="K50" s="23"/>
      <c r="L50" s="23"/>
      <c r="M50" s="23"/>
      <c r="AA50" s="24"/>
      <c r="AB50" s="24"/>
      <c r="AD50" s="25"/>
    </row>
    <row r="51" spans="3:30" ht="12.75" x14ac:dyDescent="0.2">
      <c r="C51" s="22"/>
      <c r="D51" s="22"/>
      <c r="H51" s="23"/>
      <c r="I51" s="23"/>
      <c r="J51" s="23"/>
      <c r="K51" s="23"/>
      <c r="L51" s="23"/>
      <c r="M51" s="23"/>
      <c r="AA51" s="24"/>
      <c r="AB51" s="24"/>
      <c r="AD51" s="25"/>
    </row>
    <row r="52" spans="3:30" ht="12.75" x14ac:dyDescent="0.2">
      <c r="C52" s="22"/>
      <c r="D52" s="22"/>
      <c r="H52" s="23"/>
      <c r="I52" s="23"/>
      <c r="J52" s="23"/>
      <c r="K52" s="23"/>
      <c r="L52" s="23"/>
      <c r="M52" s="23"/>
      <c r="AA52" s="24"/>
      <c r="AB52" s="24"/>
      <c r="AD52" s="25"/>
    </row>
    <row r="53" spans="3:30" ht="12.75" x14ac:dyDescent="0.2">
      <c r="C53" s="22"/>
      <c r="D53" s="22"/>
      <c r="H53" s="23"/>
      <c r="I53" s="23"/>
      <c r="J53" s="23"/>
      <c r="K53" s="23"/>
      <c r="L53" s="23"/>
      <c r="M53" s="23"/>
      <c r="AA53" s="24"/>
      <c r="AB53" s="24"/>
      <c r="AD53" s="25"/>
    </row>
    <row r="54" spans="3:30" ht="12.75" x14ac:dyDescent="0.2">
      <c r="C54" s="22"/>
      <c r="D54" s="22"/>
      <c r="H54" s="23"/>
      <c r="I54" s="23"/>
      <c r="J54" s="23"/>
      <c r="K54" s="23"/>
      <c r="L54" s="23"/>
      <c r="M54" s="23"/>
      <c r="AA54" s="24"/>
      <c r="AB54" s="24"/>
      <c r="AD54" s="25"/>
    </row>
    <row r="55" spans="3:30" ht="12.75" x14ac:dyDescent="0.2">
      <c r="C55" s="22"/>
      <c r="D55" s="22"/>
      <c r="H55" s="23"/>
      <c r="I55" s="23"/>
      <c r="J55" s="23"/>
      <c r="K55" s="23"/>
      <c r="L55" s="23"/>
      <c r="M55" s="23"/>
      <c r="AA55" s="24"/>
      <c r="AB55" s="24"/>
      <c r="AD55" s="25"/>
    </row>
    <row r="56" spans="3:30" ht="12.75" x14ac:dyDescent="0.2">
      <c r="C56" s="22"/>
      <c r="D56" s="22"/>
      <c r="H56" s="23"/>
      <c r="I56" s="23"/>
      <c r="J56" s="23"/>
      <c r="K56" s="23"/>
      <c r="L56" s="23"/>
      <c r="M56" s="23"/>
      <c r="AA56" s="24"/>
      <c r="AB56" s="24"/>
      <c r="AD56" s="25"/>
    </row>
    <row r="57" spans="3:30" ht="12.75" x14ac:dyDescent="0.2">
      <c r="C57" s="22"/>
      <c r="D57" s="22"/>
      <c r="H57" s="23"/>
      <c r="I57" s="23"/>
      <c r="J57" s="23"/>
      <c r="K57" s="23"/>
      <c r="L57" s="23"/>
      <c r="M57" s="23"/>
      <c r="AA57" s="24"/>
      <c r="AB57" s="24"/>
      <c r="AD57" s="25"/>
    </row>
    <row r="58" spans="3:30" ht="12.75" x14ac:dyDescent="0.2">
      <c r="C58" s="22"/>
      <c r="D58" s="22"/>
      <c r="H58" s="23"/>
      <c r="I58" s="23"/>
      <c r="J58" s="23"/>
      <c r="K58" s="23"/>
      <c r="L58" s="23"/>
      <c r="M58" s="23"/>
      <c r="AA58" s="24"/>
      <c r="AB58" s="24"/>
      <c r="AD58" s="25"/>
    </row>
    <row r="59" spans="3:30" ht="12.75" x14ac:dyDescent="0.2">
      <c r="C59" s="22"/>
      <c r="D59" s="22"/>
      <c r="H59" s="23"/>
      <c r="I59" s="23"/>
      <c r="J59" s="23"/>
      <c r="K59" s="23"/>
      <c r="L59" s="23"/>
      <c r="M59" s="23"/>
      <c r="AA59" s="24"/>
      <c r="AB59" s="24"/>
      <c r="AD59" s="25"/>
    </row>
    <row r="60" spans="3:30" ht="12.75" x14ac:dyDescent="0.2">
      <c r="C60" s="22"/>
      <c r="D60" s="22"/>
      <c r="H60" s="23"/>
      <c r="I60" s="23"/>
      <c r="J60" s="23"/>
      <c r="K60" s="23"/>
      <c r="L60" s="23"/>
      <c r="M60" s="23"/>
      <c r="AA60" s="24"/>
      <c r="AB60" s="24"/>
      <c r="AD60" s="25"/>
    </row>
    <row r="61" spans="3:30" ht="12.75" x14ac:dyDescent="0.2">
      <c r="C61" s="22"/>
      <c r="D61" s="22"/>
      <c r="H61" s="23"/>
      <c r="I61" s="23"/>
      <c r="J61" s="23"/>
      <c r="K61" s="23"/>
      <c r="L61" s="23"/>
      <c r="M61" s="23"/>
      <c r="AA61" s="24"/>
      <c r="AB61" s="24"/>
      <c r="AD61" s="25"/>
    </row>
    <row r="62" spans="3:30" ht="12.75" x14ac:dyDescent="0.2">
      <c r="C62" s="22"/>
      <c r="D62" s="22"/>
      <c r="H62" s="23"/>
      <c r="I62" s="23"/>
      <c r="J62" s="23"/>
      <c r="K62" s="23"/>
      <c r="L62" s="23"/>
      <c r="M62" s="23"/>
      <c r="AA62" s="24"/>
      <c r="AB62" s="24"/>
      <c r="AD62" s="25"/>
    </row>
    <row r="63" spans="3:30" ht="12.75" x14ac:dyDescent="0.2">
      <c r="C63" s="22"/>
      <c r="D63" s="22"/>
      <c r="H63" s="23"/>
      <c r="I63" s="23"/>
      <c r="J63" s="23"/>
      <c r="K63" s="23"/>
      <c r="L63" s="23"/>
      <c r="M63" s="23"/>
      <c r="AA63" s="24"/>
      <c r="AB63" s="24"/>
      <c r="AD63" s="25"/>
    </row>
    <row r="64" spans="3:30" ht="12.75" x14ac:dyDescent="0.2">
      <c r="C64" s="22"/>
      <c r="D64" s="22"/>
      <c r="H64" s="23"/>
      <c r="I64" s="23"/>
      <c r="J64" s="23"/>
      <c r="K64" s="23"/>
      <c r="L64" s="23"/>
      <c r="M64" s="23"/>
      <c r="AA64" s="24"/>
      <c r="AB64" s="24"/>
      <c r="AD64" s="25"/>
    </row>
    <row r="65" spans="3:30" ht="12.75" x14ac:dyDescent="0.2">
      <c r="C65" s="22"/>
      <c r="D65" s="22"/>
      <c r="H65" s="23"/>
      <c r="I65" s="23"/>
      <c r="J65" s="23"/>
      <c r="K65" s="23"/>
      <c r="L65" s="23"/>
      <c r="M65" s="23"/>
      <c r="AA65" s="24"/>
      <c r="AB65" s="24"/>
      <c r="AD65" s="25"/>
    </row>
    <row r="66" spans="3:30" ht="12.75" x14ac:dyDescent="0.2">
      <c r="C66" s="22"/>
      <c r="D66" s="22"/>
      <c r="H66" s="23"/>
      <c r="I66" s="23"/>
      <c r="J66" s="23"/>
      <c r="K66" s="23"/>
      <c r="L66" s="23"/>
      <c r="M66" s="23"/>
      <c r="AA66" s="24"/>
      <c r="AB66" s="24"/>
      <c r="AD66" s="25"/>
    </row>
    <row r="67" spans="3:30" ht="12.75" x14ac:dyDescent="0.2">
      <c r="C67" s="22"/>
      <c r="D67" s="22"/>
      <c r="H67" s="23"/>
      <c r="I67" s="23"/>
      <c r="J67" s="23"/>
      <c r="K67" s="23"/>
      <c r="L67" s="23"/>
      <c r="M67" s="23"/>
      <c r="AA67" s="24"/>
      <c r="AB67" s="24"/>
      <c r="AD67" s="25"/>
    </row>
    <row r="68" spans="3:30" ht="12.75" x14ac:dyDescent="0.2">
      <c r="C68" s="22"/>
      <c r="D68" s="22"/>
      <c r="H68" s="23"/>
      <c r="I68" s="23"/>
      <c r="J68" s="23"/>
      <c r="K68" s="23"/>
      <c r="L68" s="23"/>
      <c r="M68" s="23"/>
      <c r="AA68" s="24"/>
      <c r="AB68" s="24"/>
      <c r="AD68" s="25"/>
    </row>
    <row r="69" spans="3:30" ht="12.75" x14ac:dyDescent="0.2">
      <c r="C69" s="22"/>
      <c r="D69" s="22"/>
      <c r="H69" s="23"/>
      <c r="I69" s="23"/>
      <c r="J69" s="23"/>
      <c r="K69" s="23"/>
      <c r="L69" s="23"/>
      <c r="M69" s="23"/>
      <c r="AA69" s="24"/>
      <c r="AB69" s="24"/>
      <c r="AD69" s="25"/>
    </row>
    <row r="70" spans="3:30" ht="12.75" x14ac:dyDescent="0.2">
      <c r="C70" s="22"/>
      <c r="D70" s="22"/>
      <c r="H70" s="23"/>
      <c r="I70" s="23"/>
      <c r="J70" s="23"/>
      <c r="K70" s="23"/>
      <c r="L70" s="23"/>
      <c r="M70" s="23"/>
      <c r="AA70" s="24"/>
      <c r="AB70" s="24"/>
      <c r="AD70" s="25"/>
    </row>
    <row r="71" spans="3:30" ht="12.75" x14ac:dyDescent="0.2">
      <c r="C71" s="22"/>
      <c r="D71" s="22"/>
      <c r="H71" s="23"/>
      <c r="I71" s="23"/>
      <c r="J71" s="23"/>
      <c r="K71" s="23"/>
      <c r="L71" s="23"/>
      <c r="M71" s="23"/>
      <c r="AA71" s="24"/>
      <c r="AB71" s="24"/>
      <c r="AD71" s="25"/>
    </row>
    <row r="72" spans="3:30" ht="12.75" x14ac:dyDescent="0.2">
      <c r="C72" s="22"/>
      <c r="D72" s="22"/>
      <c r="H72" s="23"/>
      <c r="I72" s="23"/>
      <c r="J72" s="23"/>
      <c r="K72" s="23"/>
      <c r="L72" s="23"/>
      <c r="M72" s="23"/>
      <c r="AA72" s="24"/>
      <c r="AB72" s="24"/>
      <c r="AD72" s="25"/>
    </row>
    <row r="73" spans="3:30" ht="12.75" x14ac:dyDescent="0.2">
      <c r="C73" s="22"/>
      <c r="D73" s="22"/>
      <c r="H73" s="23"/>
      <c r="I73" s="23"/>
      <c r="J73" s="23"/>
      <c r="K73" s="23"/>
      <c r="L73" s="23"/>
      <c r="M73" s="23"/>
      <c r="AA73" s="24"/>
      <c r="AB73" s="24"/>
      <c r="AD73" s="25"/>
    </row>
    <row r="74" spans="3:30" ht="12.75" x14ac:dyDescent="0.2">
      <c r="C74" s="22"/>
      <c r="D74" s="22"/>
      <c r="H74" s="23"/>
      <c r="I74" s="23"/>
      <c r="J74" s="23"/>
      <c r="K74" s="23"/>
      <c r="L74" s="23"/>
      <c r="M74" s="23"/>
      <c r="AA74" s="24"/>
      <c r="AB74" s="24"/>
      <c r="AD74" s="25"/>
    </row>
    <row r="75" spans="3:30" ht="12.75" x14ac:dyDescent="0.2">
      <c r="C75" s="22"/>
      <c r="D75" s="22"/>
      <c r="H75" s="23"/>
      <c r="I75" s="23"/>
      <c r="J75" s="23"/>
      <c r="K75" s="23"/>
      <c r="L75" s="23"/>
      <c r="M75" s="23"/>
      <c r="AA75" s="24"/>
      <c r="AB75" s="24"/>
      <c r="AD75" s="25"/>
    </row>
    <row r="76" spans="3:30" ht="12.75" x14ac:dyDescent="0.2">
      <c r="C76" s="22"/>
      <c r="D76" s="22"/>
      <c r="H76" s="23"/>
      <c r="I76" s="23"/>
      <c r="J76" s="23"/>
      <c r="K76" s="23"/>
      <c r="L76" s="23"/>
      <c r="M76" s="23"/>
      <c r="AA76" s="24"/>
      <c r="AB76" s="24"/>
      <c r="AD76" s="25"/>
    </row>
    <row r="77" spans="3:30" ht="12.75" x14ac:dyDescent="0.2">
      <c r="C77" s="22"/>
      <c r="D77" s="22"/>
      <c r="H77" s="23"/>
      <c r="I77" s="23"/>
      <c r="J77" s="23"/>
      <c r="K77" s="23"/>
      <c r="L77" s="23"/>
      <c r="M77" s="23"/>
      <c r="AA77" s="24"/>
      <c r="AB77" s="24"/>
      <c r="AD77" s="25"/>
    </row>
    <row r="78" spans="3:30" ht="12.75" x14ac:dyDescent="0.2">
      <c r="C78" s="22"/>
      <c r="D78" s="22"/>
      <c r="H78" s="23"/>
      <c r="I78" s="23"/>
      <c r="J78" s="23"/>
      <c r="K78" s="23"/>
      <c r="L78" s="23"/>
      <c r="M78" s="23"/>
      <c r="AA78" s="24"/>
      <c r="AB78" s="24"/>
      <c r="AD78" s="25"/>
    </row>
    <row r="79" spans="3:30" ht="12.75" x14ac:dyDescent="0.2">
      <c r="C79" s="22"/>
      <c r="D79" s="22"/>
      <c r="H79" s="23"/>
      <c r="I79" s="23"/>
      <c r="J79" s="23"/>
      <c r="K79" s="23"/>
      <c r="L79" s="23"/>
      <c r="M79" s="23"/>
      <c r="AA79" s="24"/>
      <c r="AB79" s="24"/>
      <c r="AD79" s="25"/>
    </row>
    <row r="80" spans="3:30" ht="12.75" x14ac:dyDescent="0.2">
      <c r="C80" s="22"/>
      <c r="D80" s="22"/>
      <c r="H80" s="23"/>
      <c r="I80" s="23"/>
      <c r="J80" s="23"/>
      <c r="K80" s="23"/>
      <c r="L80" s="23"/>
      <c r="M80" s="23"/>
      <c r="AA80" s="24"/>
      <c r="AB80" s="24"/>
      <c r="AD80" s="25"/>
    </row>
    <row r="81" spans="3:30" ht="12.75" x14ac:dyDescent="0.2">
      <c r="C81" s="22"/>
      <c r="D81" s="22"/>
      <c r="H81" s="23"/>
      <c r="I81" s="23"/>
      <c r="J81" s="23"/>
      <c r="K81" s="23"/>
      <c r="L81" s="23"/>
      <c r="M81" s="23"/>
      <c r="AA81" s="24"/>
      <c r="AB81" s="24"/>
      <c r="AD81" s="25"/>
    </row>
    <row r="82" spans="3:30" ht="12.75" x14ac:dyDescent="0.2">
      <c r="C82" s="22"/>
      <c r="D82" s="22"/>
      <c r="H82" s="23"/>
      <c r="I82" s="23"/>
      <c r="J82" s="23"/>
      <c r="K82" s="23"/>
      <c r="L82" s="23"/>
      <c r="M82" s="23"/>
      <c r="AA82" s="24"/>
      <c r="AB82" s="24"/>
      <c r="AD82" s="25"/>
    </row>
    <row r="83" spans="3:30" ht="12.75" x14ac:dyDescent="0.2">
      <c r="C83" s="22"/>
      <c r="D83" s="22"/>
      <c r="H83" s="23"/>
      <c r="I83" s="23"/>
      <c r="J83" s="23"/>
      <c r="K83" s="23"/>
      <c r="L83" s="23"/>
      <c r="M83" s="23"/>
      <c r="AA83" s="24"/>
      <c r="AB83" s="24"/>
      <c r="AD83" s="25"/>
    </row>
    <row r="84" spans="3:30" ht="12.75" x14ac:dyDescent="0.2">
      <c r="C84" s="22"/>
      <c r="D84" s="22"/>
      <c r="H84" s="23"/>
      <c r="I84" s="23"/>
      <c r="J84" s="23"/>
      <c r="K84" s="23"/>
      <c r="L84" s="23"/>
      <c r="M84" s="23"/>
      <c r="AA84" s="24"/>
      <c r="AB84" s="24"/>
      <c r="AD84" s="25"/>
    </row>
    <row r="85" spans="3:30" ht="12.75" x14ac:dyDescent="0.2">
      <c r="C85" s="22"/>
      <c r="D85" s="22"/>
      <c r="H85" s="23"/>
      <c r="I85" s="23"/>
      <c r="J85" s="23"/>
      <c r="K85" s="23"/>
      <c r="L85" s="23"/>
      <c r="M85" s="23"/>
      <c r="AA85" s="24"/>
      <c r="AB85" s="24"/>
      <c r="AD85" s="25"/>
    </row>
    <row r="86" spans="3:30" ht="12.75" x14ac:dyDescent="0.2">
      <c r="C86" s="22"/>
      <c r="D86" s="22"/>
      <c r="H86" s="23"/>
      <c r="I86" s="23"/>
      <c r="J86" s="23"/>
      <c r="K86" s="23"/>
      <c r="L86" s="23"/>
      <c r="M86" s="23"/>
      <c r="AA86" s="24"/>
      <c r="AB86" s="24"/>
      <c r="AD86" s="25"/>
    </row>
    <row r="87" spans="3:30" ht="12.75" x14ac:dyDescent="0.2">
      <c r="C87" s="22"/>
      <c r="D87" s="22"/>
      <c r="H87" s="23"/>
      <c r="I87" s="23"/>
      <c r="J87" s="23"/>
      <c r="K87" s="23"/>
      <c r="L87" s="23"/>
      <c r="M87" s="23"/>
      <c r="AA87" s="24"/>
      <c r="AB87" s="24"/>
      <c r="AD87" s="25"/>
    </row>
    <row r="88" spans="3:30" ht="12.75" x14ac:dyDescent="0.2">
      <c r="C88" s="22"/>
      <c r="D88" s="22"/>
      <c r="H88" s="23"/>
      <c r="I88" s="23"/>
      <c r="J88" s="23"/>
      <c r="K88" s="23"/>
      <c r="L88" s="23"/>
      <c r="M88" s="23"/>
      <c r="AA88" s="24"/>
      <c r="AB88" s="24"/>
      <c r="AD88" s="25"/>
    </row>
    <row r="89" spans="3:30" ht="12.75" x14ac:dyDescent="0.2">
      <c r="C89" s="22"/>
      <c r="D89" s="22"/>
      <c r="H89" s="23"/>
      <c r="I89" s="23"/>
      <c r="J89" s="23"/>
      <c r="K89" s="23"/>
      <c r="L89" s="23"/>
      <c r="M89" s="23"/>
      <c r="AA89" s="24"/>
      <c r="AB89" s="24"/>
      <c r="AD89" s="25"/>
    </row>
    <row r="90" spans="3:30" ht="12.75" x14ac:dyDescent="0.2">
      <c r="C90" s="22"/>
      <c r="D90" s="22"/>
      <c r="H90" s="23"/>
      <c r="I90" s="23"/>
      <c r="J90" s="23"/>
      <c r="K90" s="23"/>
      <c r="L90" s="23"/>
      <c r="M90" s="23"/>
      <c r="AA90" s="24"/>
      <c r="AB90" s="24"/>
      <c r="AD90" s="25"/>
    </row>
    <row r="91" spans="3:30" ht="12.75" x14ac:dyDescent="0.2">
      <c r="C91" s="22"/>
      <c r="D91" s="22"/>
      <c r="H91" s="23"/>
      <c r="I91" s="23"/>
      <c r="J91" s="23"/>
      <c r="K91" s="23"/>
      <c r="L91" s="23"/>
      <c r="M91" s="23"/>
      <c r="AA91" s="24"/>
      <c r="AB91" s="24"/>
      <c r="AD91" s="25"/>
    </row>
    <row r="92" spans="3:30" ht="12.75" x14ac:dyDescent="0.2">
      <c r="C92" s="22"/>
      <c r="D92" s="22"/>
      <c r="H92" s="23"/>
      <c r="I92" s="23"/>
      <c r="J92" s="23"/>
      <c r="K92" s="23"/>
      <c r="L92" s="23"/>
      <c r="M92" s="23"/>
      <c r="AA92" s="24"/>
      <c r="AB92" s="24"/>
      <c r="AD92" s="25"/>
    </row>
    <row r="93" spans="3:30" ht="12.75" x14ac:dyDescent="0.2">
      <c r="C93" s="22"/>
      <c r="D93" s="22"/>
      <c r="H93" s="23"/>
      <c r="I93" s="23"/>
      <c r="J93" s="23"/>
      <c r="K93" s="23"/>
      <c r="L93" s="23"/>
      <c r="M93" s="23"/>
      <c r="AA93" s="24"/>
      <c r="AB93" s="24"/>
      <c r="AD93" s="25"/>
    </row>
    <row r="94" spans="3:30" ht="12.75" x14ac:dyDescent="0.2">
      <c r="C94" s="22"/>
      <c r="D94" s="22"/>
      <c r="H94" s="23"/>
      <c r="I94" s="23"/>
      <c r="J94" s="23"/>
      <c r="K94" s="23"/>
      <c r="L94" s="23"/>
      <c r="M94" s="23"/>
      <c r="AA94" s="24"/>
      <c r="AB94" s="24"/>
      <c r="AD94" s="25"/>
    </row>
    <row r="95" spans="3:30" ht="12.75" x14ac:dyDescent="0.2">
      <c r="C95" s="22"/>
      <c r="D95" s="22"/>
      <c r="H95" s="23"/>
      <c r="I95" s="23"/>
      <c r="J95" s="23"/>
      <c r="K95" s="23"/>
      <c r="L95" s="23"/>
      <c r="M95" s="23"/>
      <c r="AA95" s="24"/>
      <c r="AB95" s="24"/>
      <c r="AD95" s="25"/>
    </row>
    <row r="96" spans="3:30" ht="12.75" x14ac:dyDescent="0.2">
      <c r="C96" s="22"/>
      <c r="D96" s="22"/>
      <c r="H96" s="23"/>
      <c r="I96" s="23"/>
      <c r="J96" s="23"/>
      <c r="K96" s="23"/>
      <c r="L96" s="23"/>
      <c r="M96" s="23"/>
      <c r="AA96" s="24"/>
      <c r="AB96" s="24"/>
      <c r="AD96" s="25"/>
    </row>
    <row r="97" spans="3:30" ht="12.75" x14ac:dyDescent="0.2">
      <c r="C97" s="22"/>
      <c r="D97" s="22"/>
      <c r="H97" s="23"/>
      <c r="I97" s="23"/>
      <c r="J97" s="23"/>
      <c r="K97" s="23"/>
      <c r="L97" s="23"/>
      <c r="M97" s="23"/>
      <c r="AA97" s="24"/>
      <c r="AB97" s="24"/>
      <c r="AD97" s="25"/>
    </row>
    <row r="98" spans="3:30" ht="12.75" x14ac:dyDescent="0.2">
      <c r="C98" s="22"/>
      <c r="D98" s="22"/>
      <c r="H98" s="23"/>
      <c r="I98" s="23"/>
      <c r="J98" s="23"/>
      <c r="K98" s="23"/>
      <c r="L98" s="23"/>
      <c r="M98" s="23"/>
      <c r="AA98" s="24"/>
      <c r="AB98" s="24"/>
      <c r="AD98" s="25"/>
    </row>
    <row r="99" spans="3:30" ht="12.75" x14ac:dyDescent="0.2">
      <c r="C99" s="22"/>
      <c r="D99" s="22"/>
      <c r="H99" s="23"/>
      <c r="I99" s="23"/>
      <c r="J99" s="23"/>
      <c r="K99" s="23"/>
      <c r="L99" s="23"/>
      <c r="M99" s="23"/>
      <c r="AA99" s="24"/>
      <c r="AB99" s="24"/>
      <c r="AD99" s="25"/>
    </row>
    <row r="100" spans="3:30" ht="12.75" x14ac:dyDescent="0.2">
      <c r="C100" s="22"/>
      <c r="D100" s="22"/>
      <c r="H100" s="23"/>
      <c r="I100" s="23"/>
      <c r="J100" s="23"/>
      <c r="K100" s="23"/>
      <c r="L100" s="23"/>
      <c r="M100" s="23"/>
      <c r="AA100" s="24"/>
      <c r="AB100" s="24"/>
      <c r="AD100" s="25"/>
    </row>
    <row r="101" spans="3:30" ht="12.75" x14ac:dyDescent="0.2">
      <c r="C101" s="22"/>
      <c r="D101" s="22"/>
      <c r="H101" s="23"/>
      <c r="I101" s="23"/>
      <c r="J101" s="23"/>
      <c r="K101" s="23"/>
      <c r="L101" s="23"/>
      <c r="M101" s="23"/>
      <c r="AA101" s="24"/>
      <c r="AB101" s="24"/>
      <c r="AD101" s="25"/>
    </row>
    <row r="102" spans="3:30" ht="12.75" x14ac:dyDescent="0.2">
      <c r="C102" s="22"/>
      <c r="D102" s="22"/>
      <c r="H102" s="23"/>
      <c r="I102" s="23"/>
      <c r="J102" s="23"/>
      <c r="K102" s="23"/>
      <c r="L102" s="23"/>
      <c r="M102" s="23"/>
      <c r="AA102" s="24"/>
      <c r="AB102" s="24"/>
      <c r="AD102" s="25"/>
    </row>
    <row r="103" spans="3:30" ht="12.75" x14ac:dyDescent="0.2">
      <c r="C103" s="22"/>
      <c r="D103" s="22"/>
      <c r="H103" s="23"/>
      <c r="I103" s="23"/>
      <c r="J103" s="23"/>
      <c r="K103" s="23"/>
      <c r="L103" s="23"/>
      <c r="M103" s="23"/>
      <c r="AA103" s="24"/>
      <c r="AB103" s="24"/>
      <c r="AD103" s="25"/>
    </row>
    <row r="104" spans="3:30" ht="12.75" x14ac:dyDescent="0.2">
      <c r="C104" s="22"/>
      <c r="D104" s="22"/>
      <c r="H104" s="23"/>
      <c r="I104" s="23"/>
      <c r="J104" s="23"/>
      <c r="K104" s="23"/>
      <c r="L104" s="23"/>
      <c r="M104" s="23"/>
      <c r="AA104" s="24"/>
      <c r="AB104" s="24"/>
      <c r="AD104" s="25"/>
    </row>
    <row r="105" spans="3:30" ht="12.75" x14ac:dyDescent="0.2">
      <c r="C105" s="22"/>
      <c r="D105" s="22"/>
      <c r="H105" s="23"/>
      <c r="I105" s="23"/>
      <c r="J105" s="23"/>
      <c r="K105" s="23"/>
      <c r="L105" s="23"/>
      <c r="M105" s="23"/>
      <c r="AA105" s="24"/>
      <c r="AB105" s="24"/>
      <c r="AD105" s="25"/>
    </row>
    <row r="106" spans="3:30" ht="12.75" x14ac:dyDescent="0.2">
      <c r="C106" s="22"/>
      <c r="D106" s="22"/>
      <c r="H106" s="23"/>
      <c r="I106" s="23"/>
      <c r="J106" s="23"/>
      <c r="K106" s="23"/>
      <c r="L106" s="23"/>
      <c r="M106" s="23"/>
      <c r="AA106" s="24"/>
      <c r="AB106" s="24"/>
      <c r="AD106" s="25"/>
    </row>
    <row r="107" spans="3:30" ht="12.75" x14ac:dyDescent="0.2">
      <c r="C107" s="22"/>
      <c r="D107" s="22"/>
      <c r="H107" s="23"/>
      <c r="I107" s="23"/>
      <c r="J107" s="23"/>
      <c r="K107" s="23"/>
      <c r="L107" s="23"/>
      <c r="M107" s="23"/>
      <c r="AA107" s="24"/>
      <c r="AB107" s="24"/>
      <c r="AD107" s="25"/>
    </row>
    <row r="108" spans="3:30" ht="12.75" x14ac:dyDescent="0.2">
      <c r="C108" s="22"/>
      <c r="D108" s="22"/>
      <c r="H108" s="23"/>
      <c r="I108" s="23"/>
      <c r="J108" s="23"/>
      <c r="K108" s="23"/>
      <c r="L108" s="23"/>
      <c r="M108" s="23"/>
      <c r="AA108" s="24"/>
      <c r="AB108" s="24"/>
      <c r="AD108" s="25"/>
    </row>
    <row r="109" spans="3:30" ht="12.75" x14ac:dyDescent="0.2">
      <c r="C109" s="22"/>
      <c r="D109" s="22"/>
      <c r="H109" s="23"/>
      <c r="I109" s="23"/>
      <c r="J109" s="23"/>
      <c r="K109" s="23"/>
      <c r="L109" s="23"/>
      <c r="M109" s="23"/>
      <c r="AA109" s="24"/>
      <c r="AB109" s="24"/>
      <c r="AD109" s="25"/>
    </row>
    <row r="110" spans="3:30" ht="12.75" x14ac:dyDescent="0.2">
      <c r="C110" s="22"/>
      <c r="D110" s="22"/>
      <c r="H110" s="23"/>
      <c r="I110" s="23"/>
      <c r="J110" s="23"/>
      <c r="K110" s="23"/>
      <c r="L110" s="23"/>
      <c r="M110" s="23"/>
      <c r="AA110" s="24"/>
      <c r="AB110" s="24"/>
      <c r="AD110" s="25"/>
    </row>
    <row r="111" spans="3:30" ht="12.75" x14ac:dyDescent="0.2">
      <c r="C111" s="22"/>
      <c r="D111" s="22"/>
      <c r="H111" s="23"/>
      <c r="I111" s="23"/>
      <c r="J111" s="23"/>
      <c r="K111" s="23"/>
      <c r="L111" s="23"/>
      <c r="M111" s="23"/>
      <c r="AA111" s="24"/>
      <c r="AB111" s="24"/>
      <c r="AD111" s="25"/>
    </row>
    <row r="112" spans="3:30" ht="12.75" x14ac:dyDescent="0.2">
      <c r="C112" s="22"/>
      <c r="D112" s="22"/>
      <c r="H112" s="23"/>
      <c r="I112" s="23"/>
      <c r="J112" s="23"/>
      <c r="K112" s="23"/>
      <c r="L112" s="23"/>
      <c r="M112" s="23"/>
      <c r="AA112" s="24"/>
      <c r="AB112" s="24"/>
      <c r="AD112" s="25"/>
    </row>
    <row r="113" spans="3:30" ht="12.75" x14ac:dyDescent="0.2">
      <c r="C113" s="22"/>
      <c r="D113" s="22"/>
      <c r="H113" s="23"/>
      <c r="I113" s="23"/>
      <c r="J113" s="23"/>
      <c r="K113" s="23"/>
      <c r="L113" s="23"/>
      <c r="M113" s="23"/>
      <c r="AA113" s="24"/>
      <c r="AB113" s="24"/>
      <c r="AD113" s="25"/>
    </row>
    <row r="114" spans="3:30" ht="12.75" x14ac:dyDescent="0.2">
      <c r="C114" s="22"/>
      <c r="D114" s="22"/>
      <c r="H114" s="23"/>
      <c r="I114" s="23"/>
      <c r="J114" s="23"/>
      <c r="K114" s="23"/>
      <c r="L114" s="23"/>
      <c r="M114" s="23"/>
      <c r="AA114" s="24"/>
      <c r="AB114" s="24"/>
      <c r="AD114" s="25"/>
    </row>
    <row r="115" spans="3:30" ht="12.75" x14ac:dyDescent="0.2">
      <c r="C115" s="22"/>
      <c r="D115" s="22"/>
      <c r="H115" s="23"/>
      <c r="I115" s="23"/>
      <c r="J115" s="23"/>
      <c r="K115" s="23"/>
      <c r="L115" s="23"/>
      <c r="M115" s="23"/>
      <c r="AA115" s="24"/>
      <c r="AB115" s="24"/>
      <c r="AD115" s="25"/>
    </row>
    <row r="116" spans="3:30" ht="12.75" x14ac:dyDescent="0.2">
      <c r="C116" s="22"/>
      <c r="D116" s="22"/>
      <c r="H116" s="23"/>
      <c r="I116" s="23"/>
      <c r="J116" s="23"/>
      <c r="K116" s="23"/>
      <c r="L116" s="23"/>
      <c r="M116" s="23"/>
      <c r="AA116" s="24"/>
      <c r="AB116" s="24"/>
      <c r="AD116" s="25"/>
    </row>
    <row r="117" spans="3:30" ht="12.75" x14ac:dyDescent="0.2">
      <c r="C117" s="22"/>
      <c r="D117" s="22"/>
      <c r="H117" s="23"/>
      <c r="I117" s="23"/>
      <c r="J117" s="23"/>
      <c r="K117" s="23"/>
      <c r="L117" s="23"/>
      <c r="M117" s="23"/>
      <c r="AA117" s="24"/>
      <c r="AB117" s="24"/>
      <c r="AD117" s="25"/>
    </row>
    <row r="118" spans="3:30" ht="12.75" x14ac:dyDescent="0.2">
      <c r="C118" s="22"/>
      <c r="D118" s="22"/>
      <c r="H118" s="23"/>
      <c r="I118" s="23"/>
      <c r="J118" s="23"/>
      <c r="K118" s="23"/>
      <c r="L118" s="23"/>
      <c r="M118" s="23"/>
      <c r="AA118" s="24"/>
      <c r="AB118" s="24"/>
      <c r="AD118" s="25"/>
    </row>
    <row r="119" spans="3:30" ht="12.75" x14ac:dyDescent="0.2">
      <c r="C119" s="22"/>
      <c r="D119" s="22"/>
      <c r="H119" s="23"/>
      <c r="I119" s="23"/>
      <c r="J119" s="23"/>
      <c r="K119" s="23"/>
      <c r="L119" s="23"/>
      <c r="M119" s="23"/>
      <c r="AA119" s="24"/>
      <c r="AB119" s="24"/>
      <c r="AD119" s="25"/>
    </row>
    <row r="120" spans="3:30" ht="12.75" x14ac:dyDescent="0.2">
      <c r="C120" s="22"/>
      <c r="D120" s="22"/>
      <c r="H120" s="23"/>
      <c r="I120" s="23"/>
      <c r="J120" s="23"/>
      <c r="K120" s="23"/>
      <c r="L120" s="23"/>
      <c r="M120" s="23"/>
      <c r="AA120" s="24"/>
      <c r="AB120" s="24"/>
      <c r="AD120" s="25"/>
    </row>
    <row r="121" spans="3:30" ht="12.75" x14ac:dyDescent="0.2">
      <c r="C121" s="22"/>
      <c r="D121" s="22"/>
      <c r="H121" s="23"/>
      <c r="I121" s="23"/>
      <c r="J121" s="23"/>
      <c r="K121" s="23"/>
      <c r="L121" s="23"/>
      <c r="M121" s="23"/>
      <c r="AA121" s="24"/>
      <c r="AB121" s="24"/>
      <c r="AD121" s="25"/>
    </row>
    <row r="122" spans="3:30" ht="12.75" x14ac:dyDescent="0.2">
      <c r="C122" s="22"/>
      <c r="D122" s="22"/>
      <c r="H122" s="23"/>
      <c r="I122" s="23"/>
      <c r="J122" s="23"/>
      <c r="K122" s="23"/>
      <c r="L122" s="23"/>
      <c r="M122" s="23"/>
      <c r="AA122" s="24"/>
      <c r="AB122" s="24"/>
      <c r="AD122" s="25"/>
    </row>
    <row r="123" spans="3:30" ht="12.75" x14ac:dyDescent="0.2">
      <c r="C123" s="22"/>
      <c r="D123" s="22"/>
      <c r="H123" s="23"/>
      <c r="I123" s="23"/>
      <c r="J123" s="23"/>
      <c r="K123" s="23"/>
      <c r="L123" s="23"/>
      <c r="M123" s="23"/>
      <c r="AA123" s="24"/>
      <c r="AB123" s="24"/>
      <c r="AD123" s="25"/>
    </row>
    <row r="124" spans="3:30" ht="12.75" x14ac:dyDescent="0.2">
      <c r="C124" s="22"/>
      <c r="D124" s="22"/>
      <c r="H124" s="23"/>
      <c r="I124" s="23"/>
      <c r="J124" s="23"/>
      <c r="K124" s="23"/>
      <c r="L124" s="23"/>
      <c r="M124" s="23"/>
      <c r="AA124" s="24"/>
      <c r="AB124" s="24"/>
      <c r="AD124" s="25"/>
    </row>
    <row r="125" spans="3:30" ht="12.75" x14ac:dyDescent="0.2">
      <c r="C125" s="22"/>
      <c r="D125" s="22"/>
      <c r="H125" s="23"/>
      <c r="I125" s="23"/>
      <c r="J125" s="23"/>
      <c r="K125" s="23"/>
      <c r="L125" s="23"/>
      <c r="M125" s="23"/>
      <c r="AA125" s="24"/>
      <c r="AB125" s="24"/>
      <c r="AD125" s="25"/>
    </row>
    <row r="126" spans="3:30" ht="12.75" x14ac:dyDescent="0.2">
      <c r="C126" s="22"/>
      <c r="D126" s="22"/>
      <c r="H126" s="23"/>
      <c r="I126" s="23"/>
      <c r="J126" s="23"/>
      <c r="K126" s="23"/>
      <c r="L126" s="23"/>
      <c r="M126" s="23"/>
      <c r="AA126" s="24"/>
      <c r="AB126" s="24"/>
      <c r="AD126" s="25"/>
    </row>
    <row r="127" spans="3:30" ht="12.75" x14ac:dyDescent="0.2">
      <c r="C127" s="22"/>
      <c r="D127" s="22"/>
      <c r="H127" s="23"/>
      <c r="I127" s="23"/>
      <c r="J127" s="23"/>
      <c r="K127" s="23"/>
      <c r="L127" s="23"/>
      <c r="M127" s="23"/>
      <c r="AA127" s="24"/>
      <c r="AB127" s="24"/>
      <c r="AD127" s="25"/>
    </row>
    <row r="128" spans="3:30" ht="12.75" x14ac:dyDescent="0.2">
      <c r="C128" s="22"/>
      <c r="D128" s="22"/>
      <c r="H128" s="23"/>
      <c r="I128" s="23"/>
      <c r="J128" s="23"/>
      <c r="K128" s="23"/>
      <c r="L128" s="23"/>
      <c r="M128" s="23"/>
      <c r="AA128" s="24"/>
      <c r="AB128" s="24"/>
      <c r="AD128" s="25"/>
    </row>
    <row r="129" spans="3:30" ht="12.75" x14ac:dyDescent="0.2">
      <c r="C129" s="22"/>
      <c r="D129" s="22"/>
      <c r="H129" s="23"/>
      <c r="I129" s="23"/>
      <c r="J129" s="23"/>
      <c r="K129" s="23"/>
      <c r="L129" s="23"/>
      <c r="M129" s="23"/>
      <c r="AA129" s="24"/>
      <c r="AB129" s="24"/>
      <c r="AD129" s="25"/>
    </row>
    <row r="130" spans="3:30" ht="12.75" x14ac:dyDescent="0.2">
      <c r="C130" s="22"/>
      <c r="D130" s="22"/>
      <c r="H130" s="23"/>
      <c r="I130" s="23"/>
      <c r="J130" s="23"/>
      <c r="K130" s="23"/>
      <c r="L130" s="23"/>
      <c r="M130" s="23"/>
      <c r="AA130" s="24"/>
      <c r="AB130" s="24"/>
      <c r="AD130" s="25"/>
    </row>
    <row r="131" spans="3:30" ht="12.75" x14ac:dyDescent="0.2">
      <c r="C131" s="22"/>
      <c r="D131" s="22"/>
      <c r="H131" s="23"/>
      <c r="I131" s="23"/>
      <c r="J131" s="23"/>
      <c r="K131" s="23"/>
      <c r="L131" s="23"/>
      <c r="M131" s="23"/>
      <c r="AA131" s="24"/>
      <c r="AB131" s="24"/>
      <c r="AD131" s="25"/>
    </row>
    <row r="132" spans="3:30" ht="12.75" x14ac:dyDescent="0.2">
      <c r="C132" s="22"/>
      <c r="D132" s="22"/>
      <c r="H132" s="23"/>
      <c r="I132" s="23"/>
      <c r="J132" s="23"/>
      <c r="K132" s="23"/>
      <c r="L132" s="23"/>
      <c r="M132" s="23"/>
      <c r="AA132" s="24"/>
      <c r="AB132" s="24"/>
      <c r="AD132" s="25"/>
    </row>
    <row r="133" spans="3:30" ht="12.75" x14ac:dyDescent="0.2">
      <c r="C133" s="22"/>
      <c r="D133" s="22"/>
      <c r="H133" s="23"/>
      <c r="I133" s="23"/>
      <c r="J133" s="23"/>
      <c r="K133" s="23"/>
      <c r="L133" s="23"/>
      <c r="M133" s="23"/>
      <c r="AA133" s="24"/>
      <c r="AB133" s="24"/>
      <c r="AD133" s="25"/>
    </row>
    <row r="134" spans="3:30" ht="12.75" x14ac:dyDescent="0.2">
      <c r="C134" s="22"/>
      <c r="D134" s="22"/>
      <c r="H134" s="23"/>
      <c r="I134" s="23"/>
      <c r="J134" s="23"/>
      <c r="K134" s="23"/>
      <c r="L134" s="23"/>
      <c r="M134" s="23"/>
      <c r="AA134" s="24"/>
      <c r="AB134" s="24"/>
      <c r="AD134" s="25"/>
    </row>
    <row r="135" spans="3:30" ht="12.75" x14ac:dyDescent="0.2">
      <c r="C135" s="22"/>
      <c r="D135" s="22"/>
      <c r="H135" s="23"/>
      <c r="I135" s="23"/>
      <c r="J135" s="23"/>
      <c r="K135" s="23"/>
      <c r="L135" s="23"/>
      <c r="M135" s="23"/>
      <c r="AA135" s="24"/>
      <c r="AB135" s="24"/>
      <c r="AD135" s="25"/>
    </row>
    <row r="136" spans="3:30" ht="12.75" x14ac:dyDescent="0.2">
      <c r="C136" s="22"/>
      <c r="D136" s="22"/>
      <c r="H136" s="23"/>
      <c r="I136" s="23"/>
      <c r="J136" s="23"/>
      <c r="K136" s="23"/>
      <c r="L136" s="23"/>
      <c r="M136" s="23"/>
      <c r="AA136" s="24"/>
      <c r="AB136" s="24"/>
      <c r="AD136" s="25"/>
    </row>
    <row r="137" spans="3:30" ht="12.75" x14ac:dyDescent="0.2">
      <c r="C137" s="22"/>
      <c r="D137" s="22"/>
      <c r="H137" s="23"/>
      <c r="I137" s="23"/>
      <c r="J137" s="23"/>
      <c r="K137" s="23"/>
      <c r="L137" s="23"/>
      <c r="M137" s="23"/>
      <c r="AA137" s="24"/>
      <c r="AB137" s="24"/>
      <c r="AD137" s="25"/>
    </row>
    <row r="138" spans="3:30" ht="12.75" x14ac:dyDescent="0.2">
      <c r="C138" s="22"/>
      <c r="D138" s="22"/>
      <c r="H138" s="23"/>
      <c r="I138" s="23"/>
      <c r="J138" s="23"/>
      <c r="K138" s="23"/>
      <c r="L138" s="23"/>
      <c r="M138" s="23"/>
      <c r="AA138" s="24"/>
      <c r="AB138" s="24"/>
      <c r="AD138" s="25"/>
    </row>
    <row r="139" spans="3:30" ht="12.75" x14ac:dyDescent="0.2">
      <c r="C139" s="22"/>
      <c r="D139" s="22"/>
      <c r="H139" s="23"/>
      <c r="I139" s="23"/>
      <c r="J139" s="23"/>
      <c r="K139" s="23"/>
      <c r="L139" s="23"/>
      <c r="M139" s="23"/>
      <c r="AA139" s="24"/>
      <c r="AB139" s="24"/>
      <c r="AD139" s="25"/>
    </row>
    <row r="140" spans="3:30" ht="12.75" x14ac:dyDescent="0.2">
      <c r="C140" s="22"/>
      <c r="D140" s="22"/>
      <c r="H140" s="23"/>
      <c r="I140" s="23"/>
      <c r="J140" s="23"/>
      <c r="K140" s="23"/>
      <c r="L140" s="23"/>
      <c r="M140" s="23"/>
      <c r="AA140" s="24"/>
      <c r="AB140" s="24"/>
      <c r="AD140" s="25"/>
    </row>
    <row r="141" spans="3:30" ht="12.75" x14ac:dyDescent="0.2">
      <c r="C141" s="22"/>
      <c r="D141" s="22"/>
      <c r="H141" s="23"/>
      <c r="I141" s="23"/>
      <c r="J141" s="23"/>
      <c r="K141" s="23"/>
      <c r="L141" s="23"/>
      <c r="M141" s="23"/>
      <c r="AA141" s="24"/>
      <c r="AB141" s="24"/>
      <c r="AD141" s="25"/>
    </row>
    <row r="142" spans="3:30" ht="12.75" x14ac:dyDescent="0.2">
      <c r="C142" s="22"/>
      <c r="D142" s="22"/>
      <c r="H142" s="23"/>
      <c r="I142" s="23"/>
      <c r="J142" s="23"/>
      <c r="K142" s="23"/>
      <c r="L142" s="23"/>
      <c r="M142" s="23"/>
      <c r="AA142" s="24"/>
      <c r="AB142" s="24"/>
      <c r="AD142" s="25"/>
    </row>
    <row r="143" spans="3:30" ht="12.75" x14ac:dyDescent="0.2">
      <c r="C143" s="22"/>
      <c r="D143" s="22"/>
      <c r="H143" s="23"/>
      <c r="I143" s="23"/>
      <c r="J143" s="23"/>
      <c r="K143" s="23"/>
      <c r="L143" s="23"/>
      <c r="M143" s="23"/>
      <c r="AA143" s="24"/>
      <c r="AB143" s="24"/>
      <c r="AD143" s="25"/>
    </row>
    <row r="144" spans="3:30" ht="12.75" x14ac:dyDescent="0.2">
      <c r="C144" s="22"/>
      <c r="D144" s="22"/>
      <c r="H144" s="23"/>
      <c r="I144" s="23"/>
      <c r="J144" s="23"/>
      <c r="K144" s="23"/>
      <c r="L144" s="23"/>
      <c r="M144" s="23"/>
      <c r="AA144" s="24"/>
      <c r="AB144" s="24"/>
      <c r="AD144" s="25"/>
    </row>
    <row r="145" spans="3:30" ht="12.75" x14ac:dyDescent="0.2">
      <c r="C145" s="22"/>
      <c r="D145" s="22"/>
      <c r="H145" s="23"/>
      <c r="I145" s="23"/>
      <c r="J145" s="23"/>
      <c r="K145" s="23"/>
      <c r="L145" s="23"/>
      <c r="M145" s="23"/>
      <c r="AA145" s="24"/>
      <c r="AB145" s="24"/>
      <c r="AD145" s="25"/>
    </row>
    <row r="146" spans="3:30" ht="12.75" x14ac:dyDescent="0.2">
      <c r="C146" s="22"/>
      <c r="D146" s="22"/>
      <c r="H146" s="23"/>
      <c r="I146" s="23"/>
      <c r="J146" s="23"/>
      <c r="K146" s="23"/>
      <c r="L146" s="23"/>
      <c r="M146" s="23"/>
      <c r="AA146" s="24"/>
      <c r="AB146" s="24"/>
      <c r="AD146" s="25"/>
    </row>
    <row r="147" spans="3:30" ht="12.75" x14ac:dyDescent="0.2">
      <c r="C147" s="22"/>
      <c r="D147" s="22"/>
      <c r="H147" s="23"/>
      <c r="I147" s="23"/>
      <c r="J147" s="23"/>
      <c r="K147" s="23"/>
      <c r="L147" s="23"/>
      <c r="M147" s="23"/>
      <c r="AA147" s="24"/>
      <c r="AB147" s="24"/>
      <c r="AD147" s="25"/>
    </row>
    <row r="148" spans="3:30" ht="12.75" x14ac:dyDescent="0.2">
      <c r="C148" s="22"/>
      <c r="D148" s="22"/>
      <c r="H148" s="23"/>
      <c r="I148" s="23"/>
      <c r="J148" s="23"/>
      <c r="K148" s="23"/>
      <c r="L148" s="23"/>
      <c r="M148" s="23"/>
      <c r="AA148" s="24"/>
      <c r="AB148" s="24"/>
      <c r="AD148" s="25"/>
    </row>
    <row r="149" spans="3:30" ht="12.75" x14ac:dyDescent="0.2">
      <c r="C149" s="22"/>
      <c r="D149" s="22"/>
      <c r="H149" s="23"/>
      <c r="I149" s="23"/>
      <c r="J149" s="23"/>
      <c r="K149" s="23"/>
      <c r="L149" s="23"/>
      <c r="M149" s="23"/>
      <c r="AA149" s="24"/>
      <c r="AB149" s="24"/>
      <c r="AD149" s="25"/>
    </row>
    <row r="150" spans="3:30" ht="12.75" x14ac:dyDescent="0.2">
      <c r="C150" s="22"/>
      <c r="D150" s="22"/>
      <c r="H150" s="23"/>
      <c r="I150" s="23"/>
      <c r="J150" s="23"/>
      <c r="K150" s="23"/>
      <c r="L150" s="23"/>
      <c r="M150" s="23"/>
      <c r="AA150" s="24"/>
      <c r="AB150" s="24"/>
      <c r="AD150" s="25"/>
    </row>
    <row r="151" spans="3:30" ht="12.75" x14ac:dyDescent="0.2">
      <c r="C151" s="22"/>
      <c r="D151" s="22"/>
      <c r="H151" s="23"/>
      <c r="I151" s="23"/>
      <c r="J151" s="23"/>
      <c r="K151" s="23"/>
      <c r="L151" s="23"/>
      <c r="M151" s="23"/>
      <c r="AA151" s="24"/>
      <c r="AB151" s="24"/>
      <c r="AD151" s="25"/>
    </row>
    <row r="152" spans="3:30" ht="12.75" x14ac:dyDescent="0.2">
      <c r="C152" s="22"/>
      <c r="D152" s="22"/>
      <c r="H152" s="23"/>
      <c r="I152" s="23"/>
      <c r="J152" s="23"/>
      <c r="K152" s="23"/>
      <c r="L152" s="23"/>
      <c r="M152" s="23"/>
      <c r="AA152" s="24"/>
      <c r="AB152" s="24"/>
      <c r="AD152" s="25"/>
    </row>
    <row r="153" spans="3:30" ht="12.75" x14ac:dyDescent="0.2">
      <c r="C153" s="22"/>
      <c r="D153" s="22"/>
      <c r="H153" s="23"/>
      <c r="I153" s="23"/>
      <c r="J153" s="23"/>
      <c r="K153" s="23"/>
      <c r="L153" s="23"/>
      <c r="M153" s="23"/>
      <c r="AA153" s="24"/>
      <c r="AB153" s="24"/>
      <c r="AD153" s="25"/>
    </row>
    <row r="154" spans="3:30" ht="12.75" x14ac:dyDescent="0.2">
      <c r="C154" s="22"/>
      <c r="D154" s="22"/>
      <c r="H154" s="23"/>
      <c r="I154" s="23"/>
      <c r="J154" s="23"/>
      <c r="K154" s="23"/>
      <c r="L154" s="23"/>
      <c r="M154" s="23"/>
      <c r="AA154" s="24"/>
      <c r="AB154" s="24"/>
      <c r="AD154" s="25"/>
    </row>
    <row r="155" spans="3:30" ht="12.75" x14ac:dyDescent="0.2">
      <c r="C155" s="22"/>
      <c r="D155" s="22"/>
      <c r="H155" s="23"/>
      <c r="I155" s="23"/>
      <c r="J155" s="23"/>
      <c r="K155" s="23"/>
      <c r="L155" s="23"/>
      <c r="M155" s="23"/>
      <c r="AA155" s="24"/>
      <c r="AB155" s="24"/>
      <c r="AD155" s="25"/>
    </row>
    <row r="156" spans="3:30" ht="12.75" x14ac:dyDescent="0.2">
      <c r="C156" s="22"/>
      <c r="D156" s="22"/>
      <c r="H156" s="23"/>
      <c r="I156" s="23"/>
      <c r="J156" s="23"/>
      <c r="K156" s="23"/>
      <c r="L156" s="23"/>
      <c r="M156" s="23"/>
      <c r="AA156" s="24"/>
      <c r="AB156" s="24"/>
      <c r="AD156" s="25"/>
    </row>
    <row r="157" spans="3:30" ht="12.75" x14ac:dyDescent="0.2">
      <c r="C157" s="22"/>
      <c r="D157" s="22"/>
      <c r="H157" s="23"/>
      <c r="I157" s="23"/>
      <c r="J157" s="23"/>
      <c r="K157" s="23"/>
      <c r="L157" s="23"/>
      <c r="M157" s="23"/>
      <c r="AA157" s="24"/>
      <c r="AB157" s="24"/>
      <c r="AD157" s="25"/>
    </row>
    <row r="158" spans="3:30" ht="12.75" x14ac:dyDescent="0.2">
      <c r="C158" s="22"/>
      <c r="D158" s="22"/>
      <c r="H158" s="23"/>
      <c r="I158" s="23"/>
      <c r="J158" s="23"/>
      <c r="K158" s="23"/>
      <c r="L158" s="23"/>
      <c r="M158" s="23"/>
      <c r="AA158" s="24"/>
      <c r="AB158" s="24"/>
      <c r="AD158" s="25"/>
    </row>
    <row r="159" spans="3:30" ht="12.75" x14ac:dyDescent="0.2">
      <c r="C159" s="22"/>
      <c r="D159" s="22"/>
      <c r="H159" s="23"/>
      <c r="I159" s="23"/>
      <c r="J159" s="23"/>
      <c r="K159" s="23"/>
      <c r="L159" s="23"/>
      <c r="M159" s="23"/>
      <c r="AA159" s="24"/>
      <c r="AB159" s="24"/>
      <c r="AD159" s="25"/>
    </row>
    <row r="160" spans="3:30" ht="12.75" x14ac:dyDescent="0.2">
      <c r="C160" s="22"/>
      <c r="D160" s="22"/>
      <c r="H160" s="23"/>
      <c r="I160" s="23"/>
      <c r="J160" s="23"/>
      <c r="K160" s="23"/>
      <c r="L160" s="23"/>
      <c r="M160" s="23"/>
      <c r="AA160" s="24"/>
      <c r="AB160" s="24"/>
      <c r="AD160" s="25"/>
    </row>
    <row r="161" spans="3:30" ht="12.75" x14ac:dyDescent="0.2">
      <c r="C161" s="22"/>
      <c r="D161" s="22"/>
      <c r="H161" s="23"/>
      <c r="I161" s="23"/>
      <c r="J161" s="23"/>
      <c r="K161" s="23"/>
      <c r="L161" s="23"/>
      <c r="M161" s="23"/>
      <c r="AA161" s="24"/>
      <c r="AB161" s="24"/>
      <c r="AD161" s="25"/>
    </row>
    <row r="162" spans="3:30" ht="12.75" x14ac:dyDescent="0.2">
      <c r="C162" s="22"/>
      <c r="D162" s="22"/>
      <c r="H162" s="23"/>
      <c r="I162" s="23"/>
      <c r="J162" s="23"/>
      <c r="K162" s="23"/>
      <c r="L162" s="23"/>
      <c r="M162" s="23"/>
      <c r="AA162" s="24"/>
      <c r="AB162" s="24"/>
      <c r="AD162" s="25"/>
    </row>
    <row r="163" spans="3:30" ht="12.75" x14ac:dyDescent="0.2">
      <c r="C163" s="22"/>
      <c r="D163" s="22"/>
      <c r="H163" s="23"/>
      <c r="I163" s="23"/>
      <c r="J163" s="23"/>
      <c r="K163" s="23"/>
      <c r="L163" s="23"/>
      <c r="M163" s="23"/>
      <c r="AA163" s="24"/>
      <c r="AB163" s="24"/>
      <c r="AD163" s="25"/>
    </row>
    <row r="164" spans="3:30" ht="12.75" x14ac:dyDescent="0.2">
      <c r="C164" s="22"/>
      <c r="D164" s="22"/>
      <c r="H164" s="23"/>
      <c r="I164" s="23"/>
      <c r="J164" s="23"/>
      <c r="K164" s="23"/>
      <c r="L164" s="23"/>
      <c r="M164" s="23"/>
      <c r="AA164" s="24"/>
      <c r="AB164" s="24"/>
      <c r="AD164" s="25"/>
    </row>
    <row r="165" spans="3:30" ht="12.75" x14ac:dyDescent="0.2">
      <c r="C165" s="22"/>
      <c r="D165" s="22"/>
      <c r="H165" s="23"/>
      <c r="I165" s="23"/>
      <c r="J165" s="23"/>
      <c r="K165" s="23"/>
      <c r="L165" s="23"/>
      <c r="M165" s="23"/>
      <c r="AA165" s="24"/>
      <c r="AB165" s="24"/>
      <c r="AD165" s="25"/>
    </row>
    <row r="166" spans="3:30" ht="12.75" x14ac:dyDescent="0.2">
      <c r="C166" s="22"/>
      <c r="D166" s="22"/>
      <c r="H166" s="23"/>
      <c r="I166" s="23"/>
      <c r="J166" s="23"/>
      <c r="K166" s="23"/>
      <c r="L166" s="23"/>
      <c r="M166" s="23"/>
      <c r="AA166" s="24"/>
      <c r="AB166" s="24"/>
      <c r="AD166" s="25"/>
    </row>
    <row r="167" spans="3:30" ht="12.75" x14ac:dyDescent="0.2">
      <c r="C167" s="22"/>
      <c r="D167" s="22"/>
      <c r="H167" s="23"/>
      <c r="I167" s="23"/>
      <c r="J167" s="23"/>
      <c r="K167" s="23"/>
      <c r="L167" s="23"/>
      <c r="M167" s="23"/>
      <c r="AA167" s="24"/>
      <c r="AB167" s="24"/>
      <c r="AD167" s="25"/>
    </row>
    <row r="168" spans="3:30" ht="12.75" x14ac:dyDescent="0.2">
      <c r="C168" s="22"/>
      <c r="D168" s="22"/>
      <c r="H168" s="23"/>
      <c r="I168" s="23"/>
      <c r="J168" s="23"/>
      <c r="K168" s="23"/>
      <c r="L168" s="23"/>
      <c r="M168" s="23"/>
      <c r="AA168" s="24"/>
      <c r="AB168" s="24"/>
      <c r="AD168" s="25"/>
    </row>
    <row r="169" spans="3:30" ht="12.75" x14ac:dyDescent="0.2">
      <c r="C169" s="22"/>
      <c r="D169" s="22"/>
      <c r="H169" s="23"/>
      <c r="I169" s="23"/>
      <c r="J169" s="23"/>
      <c r="K169" s="23"/>
      <c r="L169" s="23"/>
      <c r="M169" s="23"/>
      <c r="AA169" s="24"/>
      <c r="AB169" s="24"/>
      <c r="AD169" s="25"/>
    </row>
    <row r="170" spans="3:30" ht="12.75" x14ac:dyDescent="0.2">
      <c r="C170" s="22"/>
      <c r="D170" s="22"/>
      <c r="H170" s="23"/>
      <c r="I170" s="23"/>
      <c r="J170" s="23"/>
      <c r="K170" s="23"/>
      <c r="L170" s="23"/>
      <c r="M170" s="23"/>
      <c r="AA170" s="24"/>
      <c r="AB170" s="24"/>
      <c r="AD170" s="25"/>
    </row>
    <row r="171" spans="3:30" ht="12.75" x14ac:dyDescent="0.2">
      <c r="C171" s="22"/>
      <c r="D171" s="22"/>
      <c r="H171" s="23"/>
      <c r="I171" s="23"/>
      <c r="J171" s="23"/>
      <c r="K171" s="23"/>
      <c r="L171" s="23"/>
      <c r="M171" s="23"/>
      <c r="AA171" s="24"/>
      <c r="AB171" s="24"/>
      <c r="AD171" s="25"/>
    </row>
    <row r="172" spans="3:30" ht="12.75" x14ac:dyDescent="0.2">
      <c r="C172" s="22"/>
      <c r="D172" s="22"/>
      <c r="H172" s="23"/>
      <c r="I172" s="23"/>
      <c r="J172" s="23"/>
      <c r="K172" s="23"/>
      <c r="L172" s="23"/>
      <c r="M172" s="23"/>
      <c r="AA172" s="24"/>
      <c r="AB172" s="24"/>
      <c r="AD172" s="25"/>
    </row>
    <row r="173" spans="3:30" ht="12.75" x14ac:dyDescent="0.2">
      <c r="C173" s="22"/>
      <c r="D173" s="22"/>
      <c r="H173" s="23"/>
      <c r="I173" s="23"/>
      <c r="J173" s="23"/>
      <c r="K173" s="23"/>
      <c r="L173" s="23"/>
      <c r="M173" s="23"/>
      <c r="AA173" s="24"/>
      <c r="AB173" s="24"/>
      <c r="AD173" s="25"/>
    </row>
    <row r="174" spans="3:30" ht="12.75" x14ac:dyDescent="0.2">
      <c r="C174" s="22"/>
      <c r="D174" s="22"/>
      <c r="H174" s="23"/>
      <c r="I174" s="23"/>
      <c r="J174" s="23"/>
      <c r="K174" s="23"/>
      <c r="L174" s="23"/>
      <c r="M174" s="23"/>
      <c r="AA174" s="24"/>
      <c r="AB174" s="24"/>
      <c r="AD174" s="25"/>
    </row>
    <row r="175" spans="3:30" ht="12.75" x14ac:dyDescent="0.2">
      <c r="C175" s="22"/>
      <c r="D175" s="22"/>
      <c r="H175" s="23"/>
      <c r="I175" s="23"/>
      <c r="J175" s="23"/>
      <c r="K175" s="23"/>
      <c r="L175" s="23"/>
      <c r="M175" s="23"/>
      <c r="AA175" s="24"/>
      <c r="AB175" s="24"/>
      <c r="AD175" s="25"/>
    </row>
    <row r="176" spans="3:30" ht="12.75" x14ac:dyDescent="0.2">
      <c r="C176" s="22"/>
      <c r="D176" s="22"/>
      <c r="H176" s="23"/>
      <c r="I176" s="23"/>
      <c r="J176" s="23"/>
      <c r="K176" s="23"/>
      <c r="L176" s="23"/>
      <c r="M176" s="23"/>
      <c r="AA176" s="24"/>
      <c r="AB176" s="24"/>
      <c r="AD176" s="25"/>
    </row>
    <row r="177" spans="3:30" ht="12.75" x14ac:dyDescent="0.2">
      <c r="C177" s="22"/>
      <c r="D177" s="22"/>
      <c r="H177" s="23"/>
      <c r="I177" s="23"/>
      <c r="J177" s="23"/>
      <c r="K177" s="23"/>
      <c r="L177" s="23"/>
      <c r="M177" s="23"/>
      <c r="AA177" s="24"/>
      <c r="AB177" s="24"/>
      <c r="AD177" s="25"/>
    </row>
    <row r="178" spans="3:30" ht="12.75" x14ac:dyDescent="0.2">
      <c r="C178" s="22"/>
      <c r="D178" s="22"/>
      <c r="H178" s="23"/>
      <c r="I178" s="23"/>
      <c r="J178" s="23"/>
      <c r="K178" s="23"/>
      <c r="L178" s="23"/>
      <c r="M178" s="23"/>
      <c r="AA178" s="24"/>
      <c r="AB178" s="24"/>
      <c r="AD178" s="25"/>
    </row>
    <row r="179" spans="3:30" ht="12.75" x14ac:dyDescent="0.2">
      <c r="C179" s="22"/>
      <c r="D179" s="22"/>
      <c r="H179" s="23"/>
      <c r="I179" s="23"/>
      <c r="J179" s="23"/>
      <c r="K179" s="23"/>
      <c r="L179" s="23"/>
      <c r="M179" s="23"/>
      <c r="AA179" s="24"/>
      <c r="AB179" s="24"/>
      <c r="AD179" s="25"/>
    </row>
    <row r="180" spans="3:30" ht="12.75" x14ac:dyDescent="0.2">
      <c r="C180" s="22"/>
      <c r="D180" s="22"/>
      <c r="H180" s="23"/>
      <c r="I180" s="23"/>
      <c r="J180" s="23"/>
      <c r="K180" s="23"/>
      <c r="L180" s="23"/>
      <c r="M180" s="23"/>
      <c r="AA180" s="24"/>
      <c r="AB180" s="24"/>
      <c r="AD180" s="25"/>
    </row>
    <row r="181" spans="3:30" ht="12.75" x14ac:dyDescent="0.2">
      <c r="C181" s="22"/>
      <c r="D181" s="22"/>
      <c r="H181" s="23"/>
      <c r="I181" s="23"/>
      <c r="J181" s="23"/>
      <c r="K181" s="23"/>
      <c r="L181" s="23"/>
      <c r="M181" s="23"/>
      <c r="AA181" s="24"/>
      <c r="AB181" s="24"/>
      <c r="AD181" s="25"/>
    </row>
    <row r="182" spans="3:30" ht="12.75" x14ac:dyDescent="0.2">
      <c r="C182" s="22"/>
      <c r="D182" s="22"/>
      <c r="H182" s="23"/>
      <c r="I182" s="23"/>
      <c r="J182" s="23"/>
      <c r="K182" s="23"/>
      <c r="L182" s="23"/>
      <c r="M182" s="23"/>
      <c r="AA182" s="24"/>
      <c r="AB182" s="24"/>
      <c r="AD182" s="25"/>
    </row>
    <row r="183" spans="3:30" ht="12.75" x14ac:dyDescent="0.2">
      <c r="C183" s="22"/>
      <c r="D183" s="22"/>
      <c r="H183" s="23"/>
      <c r="I183" s="23"/>
      <c r="J183" s="23"/>
      <c r="K183" s="23"/>
      <c r="L183" s="23"/>
      <c r="M183" s="23"/>
      <c r="AA183" s="24"/>
      <c r="AB183" s="24"/>
      <c r="AD183" s="25"/>
    </row>
    <row r="184" spans="3:30" ht="12.75" x14ac:dyDescent="0.2">
      <c r="C184" s="22"/>
      <c r="D184" s="22"/>
      <c r="H184" s="23"/>
      <c r="I184" s="23"/>
      <c r="J184" s="23"/>
      <c r="K184" s="23"/>
      <c r="L184" s="23"/>
      <c r="M184" s="23"/>
      <c r="AA184" s="24"/>
      <c r="AB184" s="24"/>
      <c r="AD184" s="25"/>
    </row>
    <row r="185" spans="3:30" ht="12.75" x14ac:dyDescent="0.2">
      <c r="C185" s="22"/>
      <c r="D185" s="22"/>
      <c r="H185" s="23"/>
      <c r="I185" s="23"/>
      <c r="J185" s="23"/>
      <c r="K185" s="23"/>
      <c r="L185" s="23"/>
      <c r="M185" s="23"/>
      <c r="AA185" s="24"/>
      <c r="AB185" s="24"/>
      <c r="AD185" s="25"/>
    </row>
    <row r="186" spans="3:30" ht="12.75" x14ac:dyDescent="0.2">
      <c r="C186" s="22"/>
      <c r="D186" s="22"/>
      <c r="H186" s="23"/>
      <c r="I186" s="23"/>
      <c r="J186" s="23"/>
      <c r="K186" s="23"/>
      <c r="L186" s="23"/>
      <c r="M186" s="23"/>
      <c r="AA186" s="24"/>
      <c r="AB186" s="24"/>
      <c r="AD186" s="25"/>
    </row>
    <row r="187" spans="3:30" ht="12.75" x14ac:dyDescent="0.2">
      <c r="C187" s="22"/>
      <c r="D187" s="22"/>
      <c r="H187" s="23"/>
      <c r="I187" s="23"/>
      <c r="J187" s="23"/>
      <c r="K187" s="23"/>
      <c r="L187" s="23"/>
      <c r="M187" s="23"/>
      <c r="AA187" s="24"/>
      <c r="AB187" s="24"/>
      <c r="AD187" s="25"/>
    </row>
    <row r="188" spans="3:30" ht="12.75" x14ac:dyDescent="0.2">
      <c r="C188" s="22"/>
      <c r="D188" s="22"/>
      <c r="H188" s="23"/>
      <c r="I188" s="23"/>
      <c r="J188" s="23"/>
      <c r="K188" s="23"/>
      <c r="L188" s="23"/>
      <c r="M188" s="23"/>
      <c r="AA188" s="24"/>
      <c r="AB188" s="24"/>
      <c r="AD188" s="25"/>
    </row>
    <row r="189" spans="3:30" ht="12.75" x14ac:dyDescent="0.2">
      <c r="C189" s="22"/>
      <c r="D189" s="22"/>
      <c r="H189" s="23"/>
      <c r="I189" s="23"/>
      <c r="J189" s="23"/>
      <c r="K189" s="23"/>
      <c r="L189" s="23"/>
      <c r="M189" s="23"/>
      <c r="AA189" s="24"/>
      <c r="AB189" s="24"/>
      <c r="AD189" s="25"/>
    </row>
    <row r="190" spans="3:30" ht="12.75" x14ac:dyDescent="0.2">
      <c r="C190" s="22"/>
      <c r="D190" s="22"/>
      <c r="H190" s="23"/>
      <c r="I190" s="23"/>
      <c r="J190" s="23"/>
      <c r="K190" s="23"/>
      <c r="L190" s="23"/>
      <c r="M190" s="23"/>
      <c r="AA190" s="24"/>
      <c r="AB190" s="24"/>
      <c r="AD190" s="25"/>
    </row>
    <row r="191" spans="3:30" ht="12.75" x14ac:dyDescent="0.2">
      <c r="C191" s="22"/>
      <c r="D191" s="22"/>
      <c r="H191" s="23"/>
      <c r="I191" s="23"/>
      <c r="J191" s="23"/>
      <c r="K191" s="23"/>
      <c r="L191" s="23"/>
      <c r="M191" s="23"/>
      <c r="AA191" s="24"/>
      <c r="AB191" s="24"/>
      <c r="AD191" s="25"/>
    </row>
    <row r="192" spans="3:30" ht="12.75" x14ac:dyDescent="0.2">
      <c r="C192" s="22"/>
      <c r="D192" s="22"/>
      <c r="H192" s="23"/>
      <c r="I192" s="23"/>
      <c r="J192" s="23"/>
      <c r="K192" s="23"/>
      <c r="L192" s="23"/>
      <c r="M192" s="23"/>
      <c r="AA192" s="24"/>
      <c r="AB192" s="24"/>
      <c r="AD192" s="25"/>
    </row>
    <row r="193" spans="3:30" ht="12.75" x14ac:dyDescent="0.2">
      <c r="C193" s="22"/>
      <c r="D193" s="22"/>
      <c r="H193" s="23"/>
      <c r="I193" s="23"/>
      <c r="J193" s="23"/>
      <c r="K193" s="23"/>
      <c r="L193" s="23"/>
      <c r="M193" s="23"/>
      <c r="AA193" s="24"/>
      <c r="AB193" s="24"/>
      <c r="AD193" s="25"/>
    </row>
    <row r="194" spans="3:30" ht="12.75" x14ac:dyDescent="0.2">
      <c r="C194" s="22"/>
      <c r="D194" s="22"/>
      <c r="H194" s="23"/>
      <c r="I194" s="23"/>
      <c r="J194" s="23"/>
      <c r="K194" s="23"/>
      <c r="L194" s="23"/>
      <c r="M194" s="23"/>
      <c r="AA194" s="24"/>
      <c r="AB194" s="24"/>
      <c r="AD194" s="25"/>
    </row>
    <row r="195" spans="3:30" ht="12.75" x14ac:dyDescent="0.2">
      <c r="C195" s="22"/>
      <c r="D195" s="22"/>
      <c r="H195" s="23"/>
      <c r="I195" s="23"/>
      <c r="J195" s="23"/>
      <c r="K195" s="23"/>
      <c r="L195" s="23"/>
      <c r="M195" s="23"/>
      <c r="AA195" s="24"/>
      <c r="AB195" s="24"/>
      <c r="AD195" s="25"/>
    </row>
    <row r="196" spans="3:30" ht="12.75" x14ac:dyDescent="0.2">
      <c r="C196" s="22"/>
      <c r="D196" s="22"/>
      <c r="H196" s="23"/>
      <c r="I196" s="23"/>
      <c r="J196" s="23"/>
      <c r="K196" s="23"/>
      <c r="L196" s="23"/>
      <c r="M196" s="23"/>
      <c r="AA196" s="24"/>
      <c r="AB196" s="24"/>
      <c r="AD196" s="25"/>
    </row>
    <row r="197" spans="3:30" ht="12.75" x14ac:dyDescent="0.2">
      <c r="C197" s="22"/>
      <c r="D197" s="22"/>
      <c r="H197" s="23"/>
      <c r="I197" s="23"/>
      <c r="J197" s="23"/>
      <c r="K197" s="23"/>
      <c r="L197" s="23"/>
      <c r="M197" s="23"/>
      <c r="AA197" s="24"/>
      <c r="AB197" s="24"/>
      <c r="AD197" s="25"/>
    </row>
    <row r="198" spans="3:30" ht="12.75" x14ac:dyDescent="0.2">
      <c r="C198" s="22"/>
      <c r="D198" s="22"/>
      <c r="H198" s="23"/>
      <c r="I198" s="23"/>
      <c r="J198" s="23"/>
      <c r="K198" s="23"/>
      <c r="L198" s="23"/>
      <c r="M198" s="23"/>
      <c r="AA198" s="24"/>
      <c r="AB198" s="24"/>
      <c r="AD198" s="25"/>
    </row>
    <row r="199" spans="3:30" ht="12.75" x14ac:dyDescent="0.2">
      <c r="C199" s="22"/>
      <c r="D199" s="22"/>
      <c r="H199" s="23"/>
      <c r="I199" s="23"/>
      <c r="J199" s="23"/>
      <c r="K199" s="23"/>
      <c r="L199" s="23"/>
      <c r="M199" s="23"/>
      <c r="AA199" s="24"/>
      <c r="AB199" s="24"/>
      <c r="AD199" s="25"/>
    </row>
    <row r="200" spans="3:30" ht="12.75" x14ac:dyDescent="0.2">
      <c r="C200" s="22"/>
      <c r="D200" s="22"/>
      <c r="H200" s="23"/>
      <c r="I200" s="23"/>
      <c r="J200" s="23"/>
      <c r="K200" s="23"/>
      <c r="L200" s="23"/>
      <c r="M200" s="23"/>
      <c r="AA200" s="24"/>
      <c r="AB200" s="24"/>
      <c r="AD200" s="25"/>
    </row>
    <row r="201" spans="3:30" ht="12.75" x14ac:dyDescent="0.2">
      <c r="C201" s="22"/>
      <c r="D201" s="22"/>
      <c r="H201" s="23"/>
      <c r="I201" s="23"/>
      <c r="J201" s="23"/>
      <c r="K201" s="23"/>
      <c r="L201" s="23"/>
      <c r="M201" s="23"/>
      <c r="AA201" s="24"/>
      <c r="AB201" s="24"/>
      <c r="AD201" s="25"/>
    </row>
    <row r="202" spans="3:30" ht="12.75" x14ac:dyDescent="0.2">
      <c r="C202" s="22"/>
      <c r="D202" s="22"/>
      <c r="H202" s="23"/>
      <c r="I202" s="23"/>
      <c r="J202" s="23"/>
      <c r="K202" s="23"/>
      <c r="L202" s="23"/>
      <c r="M202" s="23"/>
      <c r="AA202" s="24"/>
      <c r="AB202" s="24"/>
      <c r="AD202" s="25"/>
    </row>
    <row r="203" spans="3:30" ht="12.75" x14ac:dyDescent="0.2">
      <c r="C203" s="22"/>
      <c r="D203" s="22"/>
      <c r="H203" s="23"/>
      <c r="I203" s="23"/>
      <c r="J203" s="23"/>
      <c r="K203" s="23"/>
      <c r="L203" s="23"/>
      <c r="M203" s="23"/>
      <c r="AA203" s="24"/>
      <c r="AB203" s="24"/>
      <c r="AD203" s="25"/>
    </row>
    <row r="204" spans="3:30" ht="12.75" x14ac:dyDescent="0.2">
      <c r="C204" s="22"/>
      <c r="D204" s="22"/>
      <c r="H204" s="23"/>
      <c r="I204" s="23"/>
      <c r="J204" s="23"/>
      <c r="K204" s="23"/>
      <c r="L204" s="23"/>
      <c r="M204" s="23"/>
      <c r="AA204" s="24"/>
      <c r="AB204" s="24"/>
      <c r="AD204" s="25"/>
    </row>
    <row r="205" spans="3:30" ht="12.75" x14ac:dyDescent="0.2">
      <c r="C205" s="22"/>
      <c r="D205" s="22"/>
      <c r="H205" s="23"/>
      <c r="I205" s="23"/>
      <c r="J205" s="23"/>
      <c r="K205" s="23"/>
      <c r="L205" s="23"/>
      <c r="M205" s="23"/>
      <c r="AA205" s="24"/>
      <c r="AB205" s="24"/>
      <c r="AD205" s="25"/>
    </row>
    <row r="206" spans="3:30" ht="12.75" x14ac:dyDescent="0.2">
      <c r="C206" s="22"/>
      <c r="D206" s="22"/>
      <c r="H206" s="23"/>
      <c r="I206" s="23"/>
      <c r="J206" s="23"/>
      <c r="K206" s="23"/>
      <c r="L206" s="23"/>
      <c r="M206" s="23"/>
      <c r="AA206" s="24"/>
      <c r="AB206" s="24"/>
      <c r="AD206" s="25"/>
    </row>
    <row r="207" spans="3:30" ht="12.75" x14ac:dyDescent="0.2">
      <c r="C207" s="22"/>
      <c r="D207" s="22"/>
      <c r="H207" s="23"/>
      <c r="I207" s="23"/>
      <c r="J207" s="23"/>
      <c r="K207" s="23"/>
      <c r="L207" s="23"/>
      <c r="M207" s="23"/>
      <c r="AA207" s="24"/>
      <c r="AB207" s="24"/>
      <c r="AD207" s="25"/>
    </row>
    <row r="208" spans="3:30" ht="12.75" x14ac:dyDescent="0.2">
      <c r="C208" s="22"/>
      <c r="D208" s="22"/>
      <c r="H208" s="23"/>
      <c r="I208" s="23"/>
      <c r="J208" s="23"/>
      <c r="K208" s="23"/>
      <c r="L208" s="23"/>
      <c r="M208" s="23"/>
      <c r="AA208" s="24"/>
      <c r="AB208" s="24"/>
      <c r="AD208" s="25"/>
    </row>
    <row r="209" spans="3:30" ht="12.75" x14ac:dyDescent="0.2">
      <c r="C209" s="22"/>
      <c r="D209" s="22"/>
      <c r="H209" s="23"/>
      <c r="I209" s="23"/>
      <c r="J209" s="23"/>
      <c r="K209" s="23"/>
      <c r="L209" s="23"/>
      <c r="M209" s="23"/>
      <c r="AA209" s="24"/>
      <c r="AB209" s="24"/>
      <c r="AD209" s="25"/>
    </row>
    <row r="210" spans="3:30" ht="12.75" x14ac:dyDescent="0.2">
      <c r="C210" s="22"/>
      <c r="D210" s="22"/>
      <c r="H210" s="23"/>
      <c r="I210" s="23"/>
      <c r="J210" s="23"/>
      <c r="K210" s="23"/>
      <c r="L210" s="23"/>
      <c r="M210" s="23"/>
      <c r="AA210" s="24"/>
      <c r="AB210" s="24"/>
      <c r="AD210" s="25"/>
    </row>
    <row r="211" spans="3:30" ht="12.75" x14ac:dyDescent="0.2">
      <c r="C211" s="22"/>
      <c r="D211" s="22"/>
      <c r="H211" s="23"/>
      <c r="I211" s="23"/>
      <c r="J211" s="23"/>
      <c r="K211" s="23"/>
      <c r="L211" s="23"/>
      <c r="M211" s="23"/>
      <c r="AA211" s="24"/>
      <c r="AB211" s="24"/>
      <c r="AD211" s="25"/>
    </row>
    <row r="212" spans="3:30" ht="12.75" x14ac:dyDescent="0.2">
      <c r="C212" s="22"/>
      <c r="D212" s="22"/>
      <c r="H212" s="23"/>
      <c r="I212" s="23"/>
      <c r="J212" s="23"/>
      <c r="K212" s="23"/>
      <c r="L212" s="23"/>
      <c r="M212" s="23"/>
      <c r="AA212" s="24"/>
      <c r="AB212" s="24"/>
      <c r="AD212" s="25"/>
    </row>
    <row r="213" spans="3:30" ht="12.75" x14ac:dyDescent="0.2">
      <c r="C213" s="22"/>
      <c r="D213" s="22"/>
      <c r="H213" s="23"/>
      <c r="I213" s="23"/>
      <c r="J213" s="23"/>
      <c r="K213" s="23"/>
      <c r="L213" s="23"/>
      <c r="M213" s="23"/>
      <c r="AA213" s="24"/>
      <c r="AB213" s="24"/>
      <c r="AD213" s="25"/>
    </row>
    <row r="214" spans="3:30" ht="12.75" x14ac:dyDescent="0.2">
      <c r="C214" s="22"/>
      <c r="D214" s="22"/>
      <c r="H214" s="23"/>
      <c r="I214" s="23"/>
      <c r="J214" s="23"/>
      <c r="K214" s="23"/>
      <c r="L214" s="23"/>
      <c r="M214" s="23"/>
      <c r="AA214" s="24"/>
      <c r="AB214" s="24"/>
      <c r="AD214" s="25"/>
    </row>
    <row r="215" spans="3:30" ht="12.75" x14ac:dyDescent="0.2">
      <c r="C215" s="22"/>
      <c r="D215" s="22"/>
      <c r="H215" s="23"/>
      <c r="I215" s="23"/>
      <c r="J215" s="23"/>
      <c r="K215" s="23"/>
      <c r="L215" s="23"/>
      <c r="M215" s="23"/>
      <c r="AA215" s="24"/>
      <c r="AB215" s="24"/>
      <c r="AD215" s="25"/>
    </row>
    <row r="216" spans="3:30" ht="12.75" x14ac:dyDescent="0.2">
      <c r="C216" s="22"/>
      <c r="D216" s="22"/>
      <c r="H216" s="23"/>
      <c r="I216" s="23"/>
      <c r="J216" s="23"/>
      <c r="K216" s="23"/>
      <c r="L216" s="23"/>
      <c r="M216" s="23"/>
      <c r="AA216" s="24"/>
      <c r="AB216" s="24"/>
      <c r="AD216" s="25"/>
    </row>
    <row r="217" spans="3:30" ht="12.75" x14ac:dyDescent="0.2">
      <c r="C217" s="22"/>
      <c r="D217" s="22"/>
      <c r="H217" s="23"/>
      <c r="I217" s="23"/>
      <c r="J217" s="23"/>
      <c r="K217" s="23"/>
      <c r="L217" s="23"/>
      <c r="M217" s="23"/>
      <c r="AA217" s="24"/>
      <c r="AB217" s="24"/>
      <c r="AD217" s="25"/>
    </row>
    <row r="218" spans="3:30" ht="12.75" x14ac:dyDescent="0.2">
      <c r="C218" s="22"/>
      <c r="D218" s="22"/>
      <c r="H218" s="23"/>
      <c r="I218" s="23"/>
      <c r="J218" s="23"/>
      <c r="K218" s="23"/>
      <c r="L218" s="23"/>
      <c r="M218" s="23"/>
      <c r="AA218" s="24"/>
      <c r="AB218" s="24"/>
      <c r="AD218" s="25"/>
    </row>
    <row r="219" spans="3:30" ht="12.75" x14ac:dyDescent="0.2">
      <c r="C219" s="22"/>
      <c r="D219" s="22"/>
      <c r="H219" s="23"/>
      <c r="I219" s="23"/>
      <c r="J219" s="23"/>
      <c r="K219" s="23"/>
      <c r="L219" s="23"/>
      <c r="M219" s="23"/>
      <c r="AA219" s="24"/>
      <c r="AB219" s="24"/>
      <c r="AD219" s="25"/>
    </row>
    <row r="220" spans="3:30" ht="12.75" x14ac:dyDescent="0.2">
      <c r="C220" s="22"/>
      <c r="D220" s="22"/>
      <c r="H220" s="23"/>
      <c r="I220" s="23"/>
      <c r="J220" s="23"/>
      <c r="K220" s="23"/>
      <c r="L220" s="23"/>
      <c r="M220" s="23"/>
      <c r="AA220" s="24"/>
      <c r="AB220" s="24"/>
      <c r="AD220" s="25"/>
    </row>
    <row r="221" spans="3:30" ht="12.75" x14ac:dyDescent="0.2">
      <c r="C221" s="22"/>
      <c r="D221" s="22"/>
      <c r="H221" s="23"/>
      <c r="I221" s="23"/>
      <c r="J221" s="23"/>
      <c r="K221" s="23"/>
      <c r="L221" s="23"/>
      <c r="M221" s="23"/>
      <c r="AA221" s="24"/>
      <c r="AB221" s="24"/>
      <c r="AD221" s="25"/>
    </row>
    <row r="222" spans="3:30" ht="12.75" x14ac:dyDescent="0.2">
      <c r="C222" s="22"/>
      <c r="D222" s="22"/>
      <c r="H222" s="23"/>
      <c r="I222" s="23"/>
      <c r="J222" s="23"/>
      <c r="K222" s="23"/>
      <c r="L222" s="23"/>
      <c r="M222" s="23"/>
      <c r="AA222" s="24"/>
      <c r="AB222" s="24"/>
      <c r="AD222" s="25"/>
    </row>
    <row r="223" spans="3:30" ht="12.75" x14ac:dyDescent="0.2">
      <c r="C223" s="22"/>
      <c r="D223" s="22"/>
      <c r="H223" s="23"/>
      <c r="I223" s="23"/>
      <c r="J223" s="23"/>
      <c r="K223" s="23"/>
      <c r="L223" s="23"/>
      <c r="M223" s="23"/>
      <c r="AA223" s="24"/>
      <c r="AB223" s="24"/>
      <c r="AD223" s="25"/>
    </row>
    <row r="224" spans="3:30" ht="12.75" x14ac:dyDescent="0.2">
      <c r="C224" s="22"/>
      <c r="D224" s="22"/>
      <c r="H224" s="23"/>
      <c r="I224" s="23"/>
      <c r="J224" s="23"/>
      <c r="K224" s="23"/>
      <c r="L224" s="23"/>
      <c r="M224" s="23"/>
      <c r="AA224" s="24"/>
      <c r="AB224" s="24"/>
      <c r="AD224" s="25"/>
    </row>
    <row r="225" spans="3:30" ht="12.75" x14ac:dyDescent="0.2">
      <c r="C225" s="22"/>
      <c r="D225" s="22"/>
      <c r="H225" s="23"/>
      <c r="I225" s="23"/>
      <c r="J225" s="23"/>
      <c r="K225" s="23"/>
      <c r="L225" s="23"/>
      <c r="M225" s="23"/>
      <c r="AA225" s="24"/>
      <c r="AB225" s="24"/>
      <c r="AD225" s="25"/>
    </row>
    <row r="226" spans="3:30" ht="12.75" x14ac:dyDescent="0.2">
      <c r="C226" s="22"/>
      <c r="D226" s="22"/>
      <c r="H226" s="23"/>
      <c r="I226" s="23"/>
      <c r="J226" s="23"/>
      <c r="K226" s="23"/>
      <c r="L226" s="23"/>
      <c r="M226" s="23"/>
      <c r="AA226" s="24"/>
      <c r="AB226" s="24"/>
      <c r="AD226" s="25"/>
    </row>
    <row r="227" spans="3:30" ht="12.75" x14ac:dyDescent="0.2">
      <c r="C227" s="22"/>
      <c r="D227" s="22"/>
      <c r="H227" s="23"/>
      <c r="I227" s="23"/>
      <c r="J227" s="23"/>
      <c r="K227" s="23"/>
      <c r="L227" s="23"/>
      <c r="M227" s="23"/>
      <c r="AA227" s="24"/>
      <c r="AB227" s="24"/>
      <c r="AD227" s="25"/>
    </row>
    <row r="228" spans="3:30" ht="12.75" x14ac:dyDescent="0.2">
      <c r="C228" s="22"/>
      <c r="D228" s="22"/>
      <c r="H228" s="23"/>
      <c r="I228" s="23"/>
      <c r="J228" s="23"/>
      <c r="K228" s="23"/>
      <c r="L228" s="23"/>
      <c r="M228" s="23"/>
      <c r="AA228" s="24"/>
      <c r="AB228" s="24"/>
      <c r="AD228" s="25"/>
    </row>
    <row r="229" spans="3:30" ht="12.75" x14ac:dyDescent="0.2">
      <c r="C229" s="22"/>
      <c r="D229" s="22"/>
      <c r="H229" s="23"/>
      <c r="I229" s="23"/>
      <c r="J229" s="23"/>
      <c r="K229" s="23"/>
      <c r="L229" s="23"/>
      <c r="M229" s="23"/>
      <c r="AA229" s="24"/>
      <c r="AB229" s="24"/>
      <c r="AD229" s="25"/>
    </row>
    <row r="230" spans="3:30" ht="12.75" x14ac:dyDescent="0.2">
      <c r="C230" s="22"/>
      <c r="D230" s="22"/>
      <c r="H230" s="23"/>
      <c r="I230" s="23"/>
      <c r="J230" s="23"/>
      <c r="K230" s="23"/>
      <c r="L230" s="23"/>
      <c r="M230" s="23"/>
      <c r="AA230" s="24"/>
      <c r="AB230" s="24"/>
      <c r="AD230" s="25"/>
    </row>
    <row r="231" spans="3:30" ht="12.75" x14ac:dyDescent="0.2">
      <c r="C231" s="22"/>
      <c r="D231" s="22"/>
      <c r="H231" s="23"/>
      <c r="I231" s="23"/>
      <c r="J231" s="23"/>
      <c r="K231" s="23"/>
      <c r="L231" s="23"/>
      <c r="M231" s="23"/>
      <c r="AA231" s="24"/>
      <c r="AB231" s="24"/>
      <c r="AD231" s="25"/>
    </row>
    <row r="232" spans="3:30" ht="12.75" x14ac:dyDescent="0.2">
      <c r="C232" s="22"/>
      <c r="D232" s="22"/>
      <c r="H232" s="23"/>
      <c r="I232" s="23"/>
      <c r="J232" s="23"/>
      <c r="K232" s="23"/>
      <c r="L232" s="23"/>
      <c r="M232" s="23"/>
      <c r="AA232" s="24"/>
      <c r="AB232" s="24"/>
      <c r="AD232" s="25"/>
    </row>
    <row r="233" spans="3:30" ht="12.75" x14ac:dyDescent="0.2">
      <c r="C233" s="22"/>
      <c r="D233" s="22"/>
      <c r="H233" s="23"/>
      <c r="I233" s="23"/>
      <c r="J233" s="23"/>
      <c r="K233" s="23"/>
      <c r="L233" s="23"/>
      <c r="M233" s="23"/>
      <c r="AA233" s="24"/>
      <c r="AB233" s="24"/>
      <c r="AD233" s="25"/>
    </row>
    <row r="234" spans="3:30" ht="12.75" x14ac:dyDescent="0.2">
      <c r="C234" s="22"/>
      <c r="D234" s="22"/>
      <c r="H234" s="23"/>
      <c r="I234" s="23"/>
      <c r="J234" s="23"/>
      <c r="K234" s="23"/>
      <c r="L234" s="23"/>
      <c r="M234" s="23"/>
      <c r="AA234" s="24"/>
      <c r="AB234" s="24"/>
      <c r="AD234" s="25"/>
    </row>
    <row r="235" spans="3:30" ht="12.75" x14ac:dyDescent="0.2">
      <c r="C235" s="22"/>
      <c r="D235" s="22"/>
      <c r="H235" s="23"/>
      <c r="I235" s="23"/>
      <c r="J235" s="23"/>
      <c r="K235" s="23"/>
      <c r="L235" s="23"/>
      <c r="M235" s="23"/>
      <c r="AA235" s="24"/>
      <c r="AB235" s="24"/>
      <c r="AD235" s="25"/>
    </row>
    <row r="236" spans="3:30" ht="12.75" x14ac:dyDescent="0.2">
      <c r="C236" s="22"/>
      <c r="D236" s="22"/>
      <c r="H236" s="23"/>
      <c r="I236" s="23"/>
      <c r="J236" s="23"/>
      <c r="K236" s="23"/>
      <c r="L236" s="23"/>
      <c r="M236" s="23"/>
      <c r="AA236" s="24"/>
      <c r="AB236" s="24"/>
      <c r="AD236" s="25"/>
    </row>
    <row r="237" spans="3:30" ht="12.75" x14ac:dyDescent="0.2">
      <c r="C237" s="22"/>
      <c r="D237" s="22"/>
      <c r="H237" s="23"/>
      <c r="I237" s="23"/>
      <c r="J237" s="23"/>
      <c r="K237" s="23"/>
      <c r="L237" s="23"/>
      <c r="M237" s="23"/>
      <c r="AA237" s="24"/>
      <c r="AB237" s="24"/>
      <c r="AD237" s="25"/>
    </row>
    <row r="238" spans="3:30" ht="12.75" x14ac:dyDescent="0.2">
      <c r="C238" s="22"/>
      <c r="D238" s="22"/>
      <c r="H238" s="23"/>
      <c r="I238" s="23"/>
      <c r="J238" s="23"/>
      <c r="K238" s="23"/>
      <c r="L238" s="23"/>
      <c r="M238" s="23"/>
      <c r="AA238" s="24"/>
      <c r="AB238" s="24"/>
      <c r="AD238" s="25"/>
    </row>
    <row r="239" spans="3:30" ht="12.75" x14ac:dyDescent="0.2">
      <c r="C239" s="22"/>
      <c r="D239" s="22"/>
      <c r="H239" s="23"/>
      <c r="I239" s="23"/>
      <c r="J239" s="23"/>
      <c r="K239" s="23"/>
      <c r="L239" s="23"/>
      <c r="M239" s="23"/>
      <c r="AA239" s="24"/>
      <c r="AB239" s="24"/>
      <c r="AD239" s="25"/>
    </row>
    <row r="240" spans="3:30" ht="12.75" x14ac:dyDescent="0.2">
      <c r="C240" s="22"/>
      <c r="D240" s="22"/>
      <c r="H240" s="23"/>
      <c r="I240" s="23"/>
      <c r="J240" s="23"/>
      <c r="K240" s="23"/>
      <c r="L240" s="23"/>
      <c r="M240" s="23"/>
      <c r="AA240" s="24"/>
      <c r="AB240" s="24"/>
      <c r="AD240" s="25"/>
    </row>
    <row r="241" spans="3:30" ht="12.75" x14ac:dyDescent="0.2">
      <c r="C241" s="22"/>
      <c r="D241" s="22"/>
      <c r="H241" s="23"/>
      <c r="I241" s="23"/>
      <c r="J241" s="23"/>
      <c r="K241" s="23"/>
      <c r="L241" s="23"/>
      <c r="M241" s="23"/>
      <c r="AA241" s="24"/>
      <c r="AB241" s="24"/>
      <c r="AD241" s="25"/>
    </row>
    <row r="242" spans="3:30" ht="12.75" x14ac:dyDescent="0.2">
      <c r="C242" s="22"/>
      <c r="D242" s="22"/>
      <c r="H242" s="23"/>
      <c r="I242" s="23"/>
      <c r="J242" s="23"/>
      <c r="K242" s="23"/>
      <c r="L242" s="23"/>
      <c r="M242" s="23"/>
      <c r="AA242" s="24"/>
      <c r="AB242" s="24"/>
      <c r="AD242" s="25"/>
    </row>
    <row r="243" spans="3:30" ht="12.75" x14ac:dyDescent="0.2">
      <c r="C243" s="22"/>
      <c r="D243" s="22"/>
      <c r="H243" s="23"/>
      <c r="I243" s="23"/>
      <c r="J243" s="23"/>
      <c r="K243" s="23"/>
      <c r="L243" s="23"/>
      <c r="M243" s="23"/>
      <c r="AA243" s="24"/>
      <c r="AB243" s="24"/>
      <c r="AD243" s="25"/>
    </row>
    <row r="244" spans="3:30" ht="12.75" x14ac:dyDescent="0.2">
      <c r="C244" s="22"/>
      <c r="D244" s="22"/>
      <c r="H244" s="23"/>
      <c r="I244" s="23"/>
      <c r="J244" s="23"/>
      <c r="K244" s="23"/>
      <c r="L244" s="23"/>
      <c r="M244" s="23"/>
      <c r="AA244" s="24"/>
      <c r="AB244" s="24"/>
      <c r="AD244" s="25"/>
    </row>
    <row r="245" spans="3:30" ht="12.75" x14ac:dyDescent="0.2">
      <c r="C245" s="22"/>
      <c r="D245" s="22"/>
      <c r="H245" s="23"/>
      <c r="I245" s="23"/>
      <c r="J245" s="23"/>
      <c r="K245" s="23"/>
      <c r="L245" s="23"/>
      <c r="M245" s="23"/>
      <c r="AA245" s="24"/>
      <c r="AB245" s="24"/>
      <c r="AD245" s="25"/>
    </row>
    <row r="246" spans="3:30" ht="12.75" x14ac:dyDescent="0.2">
      <c r="C246" s="22"/>
      <c r="D246" s="22"/>
      <c r="H246" s="23"/>
      <c r="I246" s="23"/>
      <c r="J246" s="23"/>
      <c r="K246" s="23"/>
      <c r="L246" s="23"/>
      <c r="M246" s="23"/>
      <c r="AA246" s="24"/>
      <c r="AB246" s="24"/>
      <c r="AD246" s="25"/>
    </row>
    <row r="247" spans="3:30" ht="12.75" x14ac:dyDescent="0.2">
      <c r="C247" s="22"/>
      <c r="D247" s="22"/>
      <c r="H247" s="23"/>
      <c r="I247" s="23"/>
      <c r="J247" s="23"/>
      <c r="K247" s="23"/>
      <c r="L247" s="23"/>
      <c r="M247" s="23"/>
      <c r="AA247" s="24"/>
      <c r="AB247" s="24"/>
      <c r="AD247" s="25"/>
    </row>
    <row r="248" spans="3:30" ht="12.75" x14ac:dyDescent="0.2">
      <c r="C248" s="22"/>
      <c r="D248" s="22"/>
      <c r="H248" s="23"/>
      <c r="I248" s="23"/>
      <c r="J248" s="23"/>
      <c r="K248" s="23"/>
      <c r="L248" s="23"/>
      <c r="M248" s="23"/>
      <c r="AA248" s="24"/>
      <c r="AB248" s="24"/>
      <c r="AD248" s="25"/>
    </row>
    <row r="249" spans="3:30" ht="12.75" x14ac:dyDescent="0.2">
      <c r="C249" s="22"/>
      <c r="D249" s="22"/>
      <c r="H249" s="23"/>
      <c r="I249" s="23"/>
      <c r="J249" s="23"/>
      <c r="K249" s="23"/>
      <c r="L249" s="23"/>
      <c r="M249" s="23"/>
      <c r="AA249" s="24"/>
      <c r="AB249" s="24"/>
      <c r="AD249" s="25"/>
    </row>
    <row r="250" spans="3:30" ht="12.75" x14ac:dyDescent="0.2">
      <c r="C250" s="22"/>
      <c r="D250" s="22"/>
      <c r="H250" s="23"/>
      <c r="I250" s="23"/>
      <c r="J250" s="23"/>
      <c r="K250" s="23"/>
      <c r="L250" s="23"/>
      <c r="M250" s="23"/>
      <c r="AA250" s="24"/>
      <c r="AB250" s="24"/>
      <c r="AD250" s="25"/>
    </row>
    <row r="251" spans="3:30" ht="12.75" x14ac:dyDescent="0.2">
      <c r="C251" s="22"/>
      <c r="D251" s="22"/>
      <c r="H251" s="23"/>
      <c r="I251" s="23"/>
      <c r="J251" s="23"/>
      <c r="K251" s="23"/>
      <c r="L251" s="23"/>
      <c r="M251" s="23"/>
      <c r="AA251" s="24"/>
      <c r="AB251" s="24"/>
      <c r="AD251" s="25"/>
    </row>
    <row r="252" spans="3:30" ht="12.75" x14ac:dyDescent="0.2">
      <c r="C252" s="22"/>
      <c r="D252" s="22"/>
      <c r="H252" s="23"/>
      <c r="I252" s="23"/>
      <c r="J252" s="23"/>
      <c r="K252" s="23"/>
      <c r="L252" s="23"/>
      <c r="M252" s="23"/>
      <c r="AA252" s="24"/>
      <c r="AB252" s="24"/>
      <c r="AD252" s="25"/>
    </row>
    <row r="253" spans="3:30" ht="12.75" x14ac:dyDescent="0.2">
      <c r="C253" s="22"/>
      <c r="D253" s="22"/>
      <c r="H253" s="23"/>
      <c r="I253" s="23"/>
      <c r="J253" s="23"/>
      <c r="K253" s="23"/>
      <c r="L253" s="23"/>
      <c r="M253" s="23"/>
      <c r="AA253" s="24"/>
      <c r="AB253" s="24"/>
      <c r="AD253" s="25"/>
    </row>
    <row r="254" spans="3:30" ht="12.75" x14ac:dyDescent="0.2">
      <c r="C254" s="22"/>
      <c r="D254" s="22"/>
      <c r="H254" s="23"/>
      <c r="I254" s="23"/>
      <c r="J254" s="23"/>
      <c r="K254" s="23"/>
      <c r="L254" s="23"/>
      <c r="M254" s="23"/>
      <c r="AA254" s="24"/>
      <c r="AB254" s="24"/>
      <c r="AD254" s="25"/>
    </row>
    <row r="255" spans="3:30" ht="12.75" x14ac:dyDescent="0.2">
      <c r="C255" s="22"/>
      <c r="D255" s="22"/>
      <c r="H255" s="23"/>
      <c r="I255" s="23"/>
      <c r="J255" s="23"/>
      <c r="K255" s="23"/>
      <c r="L255" s="23"/>
      <c r="M255" s="23"/>
      <c r="AA255" s="24"/>
      <c r="AB255" s="24"/>
      <c r="AD255" s="25"/>
    </row>
    <row r="256" spans="3:30" ht="12.75" x14ac:dyDescent="0.2">
      <c r="C256" s="22"/>
      <c r="D256" s="22"/>
      <c r="H256" s="23"/>
      <c r="I256" s="23"/>
      <c r="J256" s="23"/>
      <c r="K256" s="23"/>
      <c r="L256" s="23"/>
      <c r="M256" s="23"/>
      <c r="AA256" s="24"/>
      <c r="AB256" s="24"/>
      <c r="AD256" s="25"/>
    </row>
    <row r="257" spans="3:30" ht="12.75" x14ac:dyDescent="0.2">
      <c r="C257" s="22"/>
      <c r="D257" s="22"/>
      <c r="H257" s="23"/>
      <c r="I257" s="23"/>
      <c r="J257" s="23"/>
      <c r="K257" s="23"/>
      <c r="L257" s="23"/>
      <c r="M257" s="23"/>
      <c r="AA257" s="24"/>
      <c r="AB257" s="24"/>
      <c r="AD257" s="25"/>
    </row>
    <row r="258" spans="3:30" ht="12.75" x14ac:dyDescent="0.2">
      <c r="C258" s="22"/>
      <c r="D258" s="22"/>
      <c r="H258" s="23"/>
      <c r="I258" s="23"/>
      <c r="J258" s="23"/>
      <c r="K258" s="23"/>
      <c r="L258" s="23"/>
      <c r="M258" s="23"/>
      <c r="AA258" s="24"/>
      <c r="AB258" s="24"/>
      <c r="AD258" s="25"/>
    </row>
    <row r="259" spans="3:30" ht="12.75" x14ac:dyDescent="0.2">
      <c r="C259" s="22"/>
      <c r="D259" s="22"/>
      <c r="H259" s="23"/>
      <c r="I259" s="23"/>
      <c r="J259" s="23"/>
      <c r="K259" s="23"/>
      <c r="L259" s="23"/>
      <c r="M259" s="23"/>
      <c r="AA259" s="24"/>
      <c r="AB259" s="24"/>
      <c r="AD259" s="25"/>
    </row>
    <row r="260" spans="3:30" ht="12.75" x14ac:dyDescent="0.2">
      <c r="C260" s="22"/>
      <c r="D260" s="22"/>
      <c r="H260" s="23"/>
      <c r="I260" s="23"/>
      <c r="J260" s="23"/>
      <c r="K260" s="23"/>
      <c r="L260" s="23"/>
      <c r="M260" s="23"/>
      <c r="AA260" s="24"/>
      <c r="AB260" s="24"/>
      <c r="AD260" s="25"/>
    </row>
    <row r="261" spans="3:30" ht="12.75" x14ac:dyDescent="0.2">
      <c r="C261" s="22"/>
      <c r="D261" s="22"/>
      <c r="H261" s="23"/>
      <c r="I261" s="23"/>
      <c r="J261" s="23"/>
      <c r="K261" s="23"/>
      <c r="L261" s="23"/>
      <c r="M261" s="23"/>
      <c r="AA261" s="24"/>
      <c r="AB261" s="24"/>
      <c r="AD261" s="25"/>
    </row>
    <row r="262" spans="3:30" ht="12.75" x14ac:dyDescent="0.2">
      <c r="C262" s="22"/>
      <c r="D262" s="22"/>
      <c r="H262" s="23"/>
      <c r="I262" s="23"/>
      <c r="J262" s="23"/>
      <c r="K262" s="23"/>
      <c r="L262" s="23"/>
      <c r="M262" s="23"/>
      <c r="AA262" s="24"/>
      <c r="AB262" s="24"/>
      <c r="AD262" s="25"/>
    </row>
    <row r="263" spans="3:30" ht="12.75" x14ac:dyDescent="0.2">
      <c r="C263" s="22"/>
      <c r="D263" s="22"/>
      <c r="H263" s="23"/>
      <c r="I263" s="23"/>
      <c r="J263" s="23"/>
      <c r="K263" s="23"/>
      <c r="L263" s="23"/>
      <c r="M263" s="23"/>
      <c r="AA263" s="24"/>
      <c r="AB263" s="24"/>
      <c r="AD263" s="25"/>
    </row>
    <row r="264" spans="3:30" ht="12.75" x14ac:dyDescent="0.2">
      <c r="C264" s="22"/>
      <c r="D264" s="22"/>
      <c r="H264" s="23"/>
      <c r="I264" s="23"/>
      <c r="J264" s="23"/>
      <c r="K264" s="23"/>
      <c r="L264" s="23"/>
      <c r="M264" s="23"/>
      <c r="AA264" s="24"/>
      <c r="AB264" s="24"/>
      <c r="AD264" s="25"/>
    </row>
    <row r="265" spans="3:30" ht="12.75" x14ac:dyDescent="0.2">
      <c r="C265" s="22"/>
      <c r="D265" s="22"/>
      <c r="H265" s="23"/>
      <c r="I265" s="23"/>
      <c r="J265" s="23"/>
      <c r="K265" s="23"/>
      <c r="L265" s="23"/>
      <c r="M265" s="23"/>
      <c r="AA265" s="24"/>
      <c r="AB265" s="24"/>
      <c r="AD265" s="25"/>
    </row>
    <row r="266" spans="3:30" ht="12.75" x14ac:dyDescent="0.2">
      <c r="C266" s="22"/>
      <c r="D266" s="22"/>
      <c r="H266" s="23"/>
      <c r="I266" s="23"/>
      <c r="J266" s="23"/>
      <c r="K266" s="23"/>
      <c r="L266" s="23"/>
      <c r="M266" s="23"/>
      <c r="AA266" s="24"/>
      <c r="AB266" s="24"/>
      <c r="AD266" s="25"/>
    </row>
    <row r="267" spans="3:30" ht="12.75" x14ac:dyDescent="0.2">
      <c r="C267" s="22"/>
      <c r="D267" s="22"/>
      <c r="H267" s="23"/>
      <c r="I267" s="23"/>
      <c r="J267" s="23"/>
      <c r="K267" s="23"/>
      <c r="L267" s="23"/>
      <c r="M267" s="23"/>
      <c r="AA267" s="24"/>
      <c r="AB267" s="24"/>
      <c r="AD267" s="25"/>
    </row>
    <row r="268" spans="3:30" ht="12.75" x14ac:dyDescent="0.2">
      <c r="C268" s="22"/>
      <c r="D268" s="22"/>
      <c r="H268" s="23"/>
      <c r="I268" s="23"/>
      <c r="J268" s="23"/>
      <c r="K268" s="23"/>
      <c r="L268" s="23"/>
      <c r="M268" s="23"/>
      <c r="AA268" s="24"/>
      <c r="AB268" s="24"/>
      <c r="AD268" s="25"/>
    </row>
    <row r="269" spans="3:30" ht="12.75" x14ac:dyDescent="0.2">
      <c r="C269" s="22"/>
      <c r="D269" s="22"/>
      <c r="H269" s="23"/>
      <c r="I269" s="23"/>
      <c r="J269" s="23"/>
      <c r="K269" s="23"/>
      <c r="L269" s="23"/>
      <c r="M269" s="23"/>
      <c r="AA269" s="24"/>
      <c r="AB269" s="24"/>
      <c r="AD269" s="25"/>
    </row>
    <row r="270" spans="3:30" ht="12.75" x14ac:dyDescent="0.2">
      <c r="C270" s="22"/>
      <c r="D270" s="22"/>
      <c r="H270" s="23"/>
      <c r="I270" s="23"/>
      <c r="J270" s="23"/>
      <c r="K270" s="23"/>
      <c r="L270" s="23"/>
      <c r="M270" s="23"/>
      <c r="AA270" s="24"/>
      <c r="AB270" s="24"/>
      <c r="AD270" s="25"/>
    </row>
    <row r="271" spans="3:30" ht="12.75" x14ac:dyDescent="0.2">
      <c r="C271" s="22"/>
      <c r="D271" s="22"/>
      <c r="H271" s="23"/>
      <c r="I271" s="23"/>
      <c r="J271" s="23"/>
      <c r="K271" s="23"/>
      <c r="L271" s="23"/>
      <c r="M271" s="23"/>
      <c r="AA271" s="24"/>
      <c r="AB271" s="24"/>
      <c r="AD271" s="25"/>
    </row>
    <row r="272" spans="3:30" ht="12.75" x14ac:dyDescent="0.2">
      <c r="C272" s="22"/>
      <c r="D272" s="22"/>
      <c r="H272" s="23"/>
      <c r="I272" s="23"/>
      <c r="J272" s="23"/>
      <c r="K272" s="23"/>
      <c r="L272" s="23"/>
      <c r="M272" s="23"/>
      <c r="AA272" s="24"/>
      <c r="AB272" s="24"/>
      <c r="AD272" s="25"/>
    </row>
    <row r="273" spans="3:30" ht="12.75" x14ac:dyDescent="0.2">
      <c r="C273" s="22"/>
      <c r="D273" s="22"/>
      <c r="H273" s="23"/>
      <c r="I273" s="23"/>
      <c r="J273" s="23"/>
      <c r="K273" s="23"/>
      <c r="L273" s="23"/>
      <c r="M273" s="23"/>
      <c r="AA273" s="24"/>
      <c r="AB273" s="24"/>
      <c r="AD273" s="25"/>
    </row>
    <row r="274" spans="3:30" ht="12.75" x14ac:dyDescent="0.2">
      <c r="C274" s="22"/>
      <c r="D274" s="22"/>
      <c r="H274" s="23"/>
      <c r="I274" s="23"/>
      <c r="J274" s="23"/>
      <c r="K274" s="23"/>
      <c r="L274" s="23"/>
      <c r="M274" s="23"/>
      <c r="AA274" s="24"/>
      <c r="AB274" s="24"/>
      <c r="AD274" s="25"/>
    </row>
    <row r="275" spans="3:30" ht="12.75" x14ac:dyDescent="0.2">
      <c r="C275" s="22"/>
      <c r="D275" s="22"/>
      <c r="H275" s="23"/>
      <c r="I275" s="23"/>
      <c r="J275" s="23"/>
      <c r="K275" s="23"/>
      <c r="L275" s="23"/>
      <c r="M275" s="23"/>
      <c r="AA275" s="24"/>
      <c r="AB275" s="24"/>
      <c r="AD275" s="25"/>
    </row>
    <row r="276" spans="3:30" ht="12.75" x14ac:dyDescent="0.2">
      <c r="C276" s="22"/>
      <c r="D276" s="22"/>
      <c r="H276" s="23"/>
      <c r="I276" s="23"/>
      <c r="J276" s="23"/>
      <c r="K276" s="23"/>
      <c r="L276" s="23"/>
      <c r="M276" s="23"/>
      <c r="AA276" s="24"/>
      <c r="AB276" s="24"/>
      <c r="AD276" s="25"/>
    </row>
    <row r="277" spans="3:30" ht="12.75" x14ac:dyDescent="0.2">
      <c r="C277" s="22"/>
      <c r="D277" s="22"/>
      <c r="H277" s="23"/>
      <c r="I277" s="23"/>
      <c r="J277" s="23"/>
      <c r="K277" s="23"/>
      <c r="L277" s="23"/>
      <c r="M277" s="23"/>
      <c r="AA277" s="24"/>
      <c r="AB277" s="24"/>
      <c r="AD277" s="25"/>
    </row>
    <row r="278" spans="3:30" ht="12.75" x14ac:dyDescent="0.2">
      <c r="C278" s="22"/>
      <c r="D278" s="22"/>
      <c r="H278" s="23"/>
      <c r="I278" s="23"/>
      <c r="J278" s="23"/>
      <c r="K278" s="23"/>
      <c r="L278" s="23"/>
      <c r="M278" s="23"/>
      <c r="AA278" s="24"/>
      <c r="AB278" s="24"/>
      <c r="AD278" s="25"/>
    </row>
    <row r="279" spans="3:30" ht="12.75" x14ac:dyDescent="0.2">
      <c r="C279" s="22"/>
      <c r="D279" s="22"/>
      <c r="H279" s="23"/>
      <c r="I279" s="23"/>
      <c r="J279" s="23"/>
      <c r="K279" s="23"/>
      <c r="L279" s="23"/>
      <c r="M279" s="23"/>
      <c r="AA279" s="24"/>
      <c r="AB279" s="24"/>
      <c r="AD279" s="25"/>
    </row>
    <row r="280" spans="3:30" ht="12.75" x14ac:dyDescent="0.2">
      <c r="C280" s="22"/>
      <c r="D280" s="22"/>
      <c r="H280" s="23"/>
      <c r="I280" s="23"/>
      <c r="J280" s="23"/>
      <c r="K280" s="23"/>
      <c r="L280" s="23"/>
      <c r="M280" s="23"/>
      <c r="AA280" s="24"/>
      <c r="AB280" s="24"/>
      <c r="AD280" s="25"/>
    </row>
    <row r="281" spans="3:30" ht="12.75" x14ac:dyDescent="0.2">
      <c r="C281" s="22"/>
      <c r="D281" s="22"/>
      <c r="H281" s="23"/>
      <c r="I281" s="23"/>
      <c r="J281" s="23"/>
      <c r="K281" s="23"/>
      <c r="L281" s="23"/>
      <c r="M281" s="23"/>
      <c r="AA281" s="24"/>
      <c r="AB281" s="24"/>
      <c r="AD281" s="25"/>
    </row>
    <row r="282" spans="3:30" ht="12.75" x14ac:dyDescent="0.2">
      <c r="C282" s="22"/>
      <c r="D282" s="22"/>
      <c r="H282" s="23"/>
      <c r="I282" s="23"/>
      <c r="J282" s="23"/>
      <c r="K282" s="23"/>
      <c r="L282" s="23"/>
      <c r="M282" s="23"/>
      <c r="AA282" s="24"/>
      <c r="AB282" s="24"/>
      <c r="AD282" s="25"/>
    </row>
    <row r="283" spans="3:30" ht="12.75" x14ac:dyDescent="0.2">
      <c r="C283" s="22"/>
      <c r="D283" s="22"/>
      <c r="H283" s="23"/>
      <c r="I283" s="23"/>
      <c r="J283" s="23"/>
      <c r="K283" s="23"/>
      <c r="L283" s="23"/>
      <c r="M283" s="23"/>
      <c r="AA283" s="24"/>
      <c r="AB283" s="24"/>
      <c r="AD283" s="25"/>
    </row>
    <row r="284" spans="3:30" ht="12.75" x14ac:dyDescent="0.2">
      <c r="C284" s="22"/>
      <c r="D284" s="22"/>
      <c r="H284" s="23"/>
      <c r="I284" s="23"/>
      <c r="J284" s="23"/>
      <c r="K284" s="23"/>
      <c r="L284" s="23"/>
      <c r="M284" s="23"/>
      <c r="AA284" s="24"/>
      <c r="AB284" s="24"/>
      <c r="AD284" s="25"/>
    </row>
    <row r="285" spans="3:30" ht="12.75" x14ac:dyDescent="0.2">
      <c r="C285" s="22"/>
      <c r="D285" s="22"/>
      <c r="H285" s="23"/>
      <c r="I285" s="23"/>
      <c r="J285" s="23"/>
      <c r="K285" s="23"/>
      <c r="L285" s="23"/>
      <c r="M285" s="23"/>
      <c r="AA285" s="24"/>
      <c r="AB285" s="24"/>
      <c r="AD285" s="25"/>
    </row>
    <row r="286" spans="3:30" ht="12.75" x14ac:dyDescent="0.2">
      <c r="C286" s="22"/>
      <c r="D286" s="22"/>
      <c r="H286" s="23"/>
      <c r="I286" s="23"/>
      <c r="J286" s="23"/>
      <c r="K286" s="23"/>
      <c r="L286" s="23"/>
      <c r="M286" s="23"/>
      <c r="AA286" s="24"/>
      <c r="AB286" s="24"/>
      <c r="AD286" s="25"/>
    </row>
    <row r="287" spans="3:30" ht="12.75" x14ac:dyDescent="0.2">
      <c r="C287" s="22"/>
      <c r="D287" s="22"/>
      <c r="H287" s="23"/>
      <c r="I287" s="23"/>
      <c r="J287" s="23"/>
      <c r="K287" s="23"/>
      <c r="L287" s="23"/>
      <c r="M287" s="23"/>
      <c r="AA287" s="24"/>
      <c r="AB287" s="24"/>
      <c r="AD287" s="25"/>
    </row>
    <row r="288" spans="3:30" ht="12.75" x14ac:dyDescent="0.2">
      <c r="C288" s="22"/>
      <c r="D288" s="22"/>
      <c r="H288" s="23"/>
      <c r="I288" s="23"/>
      <c r="J288" s="23"/>
      <c r="K288" s="23"/>
      <c r="L288" s="23"/>
      <c r="M288" s="23"/>
      <c r="AA288" s="24"/>
      <c r="AB288" s="24"/>
      <c r="AD288" s="25"/>
    </row>
    <row r="289" spans="3:30" ht="12.75" x14ac:dyDescent="0.2">
      <c r="C289" s="22"/>
      <c r="D289" s="22"/>
      <c r="H289" s="23"/>
      <c r="I289" s="23"/>
      <c r="J289" s="23"/>
      <c r="K289" s="23"/>
      <c r="L289" s="23"/>
      <c r="M289" s="23"/>
      <c r="AA289" s="24"/>
      <c r="AB289" s="24"/>
      <c r="AD289" s="25"/>
    </row>
    <row r="290" spans="3:30" ht="12.75" x14ac:dyDescent="0.2">
      <c r="C290" s="22"/>
      <c r="D290" s="22"/>
      <c r="H290" s="23"/>
      <c r="I290" s="23"/>
      <c r="J290" s="23"/>
      <c r="K290" s="23"/>
      <c r="L290" s="23"/>
      <c r="M290" s="23"/>
      <c r="AA290" s="24"/>
      <c r="AB290" s="24"/>
      <c r="AD290" s="25"/>
    </row>
    <row r="291" spans="3:30" ht="12.75" x14ac:dyDescent="0.2">
      <c r="C291" s="22"/>
      <c r="D291" s="22"/>
      <c r="H291" s="23"/>
      <c r="I291" s="23"/>
      <c r="J291" s="23"/>
      <c r="K291" s="23"/>
      <c r="L291" s="23"/>
      <c r="M291" s="23"/>
      <c r="AA291" s="24"/>
      <c r="AB291" s="24"/>
      <c r="AD291" s="25"/>
    </row>
    <row r="292" spans="3:30" ht="12.75" x14ac:dyDescent="0.2">
      <c r="C292" s="22"/>
      <c r="D292" s="22"/>
      <c r="H292" s="23"/>
      <c r="I292" s="23"/>
      <c r="J292" s="23"/>
      <c r="K292" s="23"/>
      <c r="L292" s="23"/>
      <c r="M292" s="23"/>
      <c r="AA292" s="24"/>
      <c r="AB292" s="24"/>
      <c r="AD292" s="25"/>
    </row>
    <row r="293" spans="3:30" ht="12.75" x14ac:dyDescent="0.2">
      <c r="C293" s="22"/>
      <c r="D293" s="22"/>
      <c r="H293" s="23"/>
      <c r="I293" s="23"/>
      <c r="J293" s="23"/>
      <c r="K293" s="23"/>
      <c r="L293" s="23"/>
      <c r="M293" s="23"/>
      <c r="AA293" s="24"/>
      <c r="AB293" s="24"/>
      <c r="AD293" s="25"/>
    </row>
    <row r="294" spans="3:30" ht="12.75" x14ac:dyDescent="0.2">
      <c r="C294" s="22"/>
      <c r="D294" s="22"/>
      <c r="H294" s="23"/>
      <c r="I294" s="23"/>
      <c r="J294" s="23"/>
      <c r="K294" s="23"/>
      <c r="L294" s="23"/>
      <c r="M294" s="23"/>
      <c r="AA294" s="24"/>
      <c r="AB294" s="24"/>
      <c r="AD294" s="25"/>
    </row>
    <row r="295" spans="3:30" ht="12.75" x14ac:dyDescent="0.2">
      <c r="C295" s="22"/>
      <c r="D295" s="22"/>
      <c r="H295" s="23"/>
      <c r="I295" s="23"/>
      <c r="J295" s="23"/>
      <c r="K295" s="23"/>
      <c r="L295" s="23"/>
      <c r="M295" s="23"/>
      <c r="AA295" s="24"/>
      <c r="AB295" s="24"/>
      <c r="AD295" s="25"/>
    </row>
    <row r="296" spans="3:30" ht="12.75" x14ac:dyDescent="0.2">
      <c r="C296" s="22"/>
      <c r="D296" s="22"/>
      <c r="H296" s="23"/>
      <c r="I296" s="23"/>
      <c r="J296" s="23"/>
      <c r="K296" s="23"/>
      <c r="L296" s="23"/>
      <c r="M296" s="23"/>
      <c r="AA296" s="24"/>
      <c r="AB296" s="24"/>
      <c r="AD296" s="25"/>
    </row>
    <row r="297" spans="3:30" ht="12.75" x14ac:dyDescent="0.2">
      <c r="C297" s="22"/>
      <c r="D297" s="22"/>
      <c r="H297" s="23"/>
      <c r="I297" s="23"/>
      <c r="J297" s="23"/>
      <c r="K297" s="23"/>
      <c r="L297" s="23"/>
      <c r="M297" s="23"/>
      <c r="AA297" s="24"/>
      <c r="AB297" s="24"/>
      <c r="AD297" s="25"/>
    </row>
    <row r="298" spans="3:30" ht="12.75" x14ac:dyDescent="0.2">
      <c r="C298" s="22"/>
      <c r="D298" s="22"/>
      <c r="H298" s="23"/>
      <c r="I298" s="23"/>
      <c r="J298" s="23"/>
      <c r="K298" s="23"/>
      <c r="L298" s="23"/>
      <c r="M298" s="23"/>
      <c r="AA298" s="24"/>
      <c r="AB298" s="24"/>
      <c r="AD298" s="25"/>
    </row>
    <row r="299" spans="3:30" ht="12.75" x14ac:dyDescent="0.2">
      <c r="C299" s="22"/>
      <c r="D299" s="22"/>
      <c r="H299" s="23"/>
      <c r="I299" s="23"/>
      <c r="J299" s="23"/>
      <c r="K299" s="23"/>
      <c r="L299" s="23"/>
      <c r="M299" s="23"/>
      <c r="AA299" s="24"/>
      <c r="AB299" s="24"/>
      <c r="AD299" s="25"/>
    </row>
    <row r="300" spans="3:30" ht="12.75" x14ac:dyDescent="0.2">
      <c r="C300" s="22"/>
      <c r="D300" s="22"/>
      <c r="H300" s="23"/>
      <c r="I300" s="23"/>
      <c r="J300" s="23"/>
      <c r="K300" s="23"/>
      <c r="L300" s="23"/>
      <c r="M300" s="23"/>
      <c r="AA300" s="24"/>
      <c r="AB300" s="24"/>
      <c r="AD300" s="25"/>
    </row>
    <row r="301" spans="3:30" ht="12.75" x14ac:dyDescent="0.2">
      <c r="C301" s="22"/>
      <c r="D301" s="22"/>
      <c r="H301" s="23"/>
      <c r="I301" s="23"/>
      <c r="J301" s="23"/>
      <c r="K301" s="23"/>
      <c r="L301" s="23"/>
      <c r="M301" s="23"/>
      <c r="AA301" s="24"/>
      <c r="AB301" s="24"/>
      <c r="AD301" s="25"/>
    </row>
    <row r="302" spans="3:30" ht="12.75" x14ac:dyDescent="0.2">
      <c r="C302" s="22"/>
      <c r="D302" s="22"/>
      <c r="H302" s="23"/>
      <c r="I302" s="23"/>
      <c r="J302" s="23"/>
      <c r="K302" s="23"/>
      <c r="L302" s="23"/>
      <c r="M302" s="23"/>
      <c r="AA302" s="24"/>
      <c r="AB302" s="24"/>
      <c r="AD302" s="25"/>
    </row>
    <row r="303" spans="3:30" ht="12.75" x14ac:dyDescent="0.2">
      <c r="C303" s="22"/>
      <c r="D303" s="22"/>
      <c r="H303" s="23"/>
      <c r="I303" s="23"/>
      <c r="J303" s="23"/>
      <c r="K303" s="23"/>
      <c r="L303" s="23"/>
      <c r="M303" s="23"/>
      <c r="AA303" s="24"/>
      <c r="AB303" s="24"/>
      <c r="AD303" s="25"/>
    </row>
    <row r="304" spans="3:30" ht="12.75" x14ac:dyDescent="0.2">
      <c r="C304" s="22"/>
      <c r="D304" s="22"/>
      <c r="H304" s="23"/>
      <c r="I304" s="23"/>
      <c r="J304" s="23"/>
      <c r="K304" s="23"/>
      <c r="L304" s="23"/>
      <c r="M304" s="23"/>
      <c r="AA304" s="24"/>
      <c r="AB304" s="24"/>
      <c r="AD304" s="25"/>
    </row>
    <row r="305" spans="3:30" ht="12.75" x14ac:dyDescent="0.2">
      <c r="C305" s="22"/>
      <c r="D305" s="22"/>
      <c r="H305" s="23"/>
      <c r="I305" s="23"/>
      <c r="J305" s="23"/>
      <c r="K305" s="23"/>
      <c r="L305" s="23"/>
      <c r="M305" s="23"/>
      <c r="AA305" s="24"/>
      <c r="AB305" s="24"/>
      <c r="AD305" s="25"/>
    </row>
    <row r="306" spans="3:30" ht="12.75" x14ac:dyDescent="0.2">
      <c r="C306" s="22"/>
      <c r="D306" s="22"/>
      <c r="H306" s="23"/>
      <c r="I306" s="23"/>
      <c r="J306" s="23"/>
      <c r="K306" s="23"/>
      <c r="L306" s="23"/>
      <c r="M306" s="23"/>
      <c r="AA306" s="24"/>
      <c r="AB306" s="24"/>
      <c r="AD306" s="25"/>
    </row>
    <row r="307" spans="3:30" ht="12.75" x14ac:dyDescent="0.2">
      <c r="C307" s="22"/>
      <c r="D307" s="22"/>
      <c r="H307" s="23"/>
      <c r="I307" s="23"/>
      <c r="J307" s="23"/>
      <c r="K307" s="23"/>
      <c r="L307" s="23"/>
      <c r="M307" s="23"/>
      <c r="AA307" s="24"/>
      <c r="AB307" s="24"/>
      <c r="AD307" s="25"/>
    </row>
    <row r="308" spans="3:30" ht="12.75" x14ac:dyDescent="0.2">
      <c r="C308" s="22"/>
      <c r="D308" s="22"/>
      <c r="H308" s="23"/>
      <c r="I308" s="23"/>
      <c r="J308" s="23"/>
      <c r="K308" s="23"/>
      <c r="L308" s="23"/>
      <c r="M308" s="23"/>
      <c r="AA308" s="24"/>
      <c r="AB308" s="24"/>
      <c r="AD308" s="25"/>
    </row>
    <row r="309" spans="3:30" ht="12.75" x14ac:dyDescent="0.2">
      <c r="C309" s="22"/>
      <c r="D309" s="22"/>
      <c r="H309" s="23"/>
      <c r="I309" s="23"/>
      <c r="J309" s="23"/>
      <c r="K309" s="23"/>
      <c r="L309" s="23"/>
      <c r="M309" s="23"/>
      <c r="AA309" s="24"/>
      <c r="AB309" s="24"/>
      <c r="AD309" s="25"/>
    </row>
    <row r="310" spans="3:30" ht="12.75" x14ac:dyDescent="0.2">
      <c r="C310" s="22"/>
      <c r="D310" s="22"/>
      <c r="H310" s="23"/>
      <c r="I310" s="23"/>
      <c r="J310" s="23"/>
      <c r="K310" s="23"/>
      <c r="L310" s="23"/>
      <c r="M310" s="23"/>
      <c r="AA310" s="24"/>
      <c r="AB310" s="24"/>
      <c r="AD310" s="25"/>
    </row>
    <row r="311" spans="3:30" ht="12.75" x14ac:dyDescent="0.2">
      <c r="C311" s="22"/>
      <c r="D311" s="22"/>
      <c r="H311" s="23"/>
      <c r="I311" s="23"/>
      <c r="J311" s="23"/>
      <c r="K311" s="23"/>
      <c r="L311" s="23"/>
      <c r="M311" s="23"/>
      <c r="AA311" s="24"/>
      <c r="AB311" s="24"/>
      <c r="AD311" s="25"/>
    </row>
    <row r="312" spans="3:30" ht="12.75" x14ac:dyDescent="0.2">
      <c r="C312" s="22"/>
      <c r="D312" s="22"/>
      <c r="H312" s="23"/>
      <c r="I312" s="23"/>
      <c r="J312" s="23"/>
      <c r="K312" s="23"/>
      <c r="L312" s="23"/>
      <c r="M312" s="23"/>
      <c r="AA312" s="24"/>
      <c r="AB312" s="24"/>
      <c r="AD312" s="25"/>
    </row>
    <row r="313" spans="3:30" ht="12.75" x14ac:dyDescent="0.2">
      <c r="C313" s="22"/>
      <c r="D313" s="22"/>
      <c r="H313" s="23"/>
      <c r="I313" s="23"/>
      <c r="J313" s="23"/>
      <c r="K313" s="23"/>
      <c r="L313" s="23"/>
      <c r="M313" s="23"/>
      <c r="AA313" s="24"/>
      <c r="AB313" s="24"/>
      <c r="AD313" s="25"/>
    </row>
    <row r="314" spans="3:30" ht="12.75" x14ac:dyDescent="0.2">
      <c r="C314" s="22"/>
      <c r="D314" s="22"/>
      <c r="H314" s="23"/>
      <c r="I314" s="23"/>
      <c r="J314" s="23"/>
      <c r="K314" s="23"/>
      <c r="L314" s="23"/>
      <c r="M314" s="23"/>
      <c r="AA314" s="24"/>
      <c r="AB314" s="24"/>
      <c r="AD314" s="25"/>
    </row>
    <row r="315" spans="3:30" ht="12.75" x14ac:dyDescent="0.2">
      <c r="C315" s="22"/>
      <c r="D315" s="22"/>
      <c r="H315" s="23"/>
      <c r="I315" s="23"/>
      <c r="J315" s="23"/>
      <c r="K315" s="23"/>
      <c r="L315" s="23"/>
      <c r="M315" s="23"/>
      <c r="AA315" s="24"/>
      <c r="AB315" s="24"/>
      <c r="AD315" s="25"/>
    </row>
    <row r="316" spans="3:30" ht="12.75" x14ac:dyDescent="0.2">
      <c r="C316" s="22"/>
      <c r="D316" s="22"/>
      <c r="H316" s="23"/>
      <c r="I316" s="23"/>
      <c r="J316" s="23"/>
      <c r="K316" s="23"/>
      <c r="L316" s="23"/>
      <c r="M316" s="23"/>
      <c r="AA316" s="24"/>
      <c r="AB316" s="24"/>
      <c r="AD316" s="25"/>
    </row>
    <row r="317" spans="3:30" ht="12.75" x14ac:dyDescent="0.2">
      <c r="C317" s="22"/>
      <c r="D317" s="22"/>
      <c r="H317" s="23"/>
      <c r="I317" s="23"/>
      <c r="J317" s="23"/>
      <c r="K317" s="23"/>
      <c r="L317" s="23"/>
      <c r="M317" s="23"/>
      <c r="AA317" s="24"/>
      <c r="AB317" s="24"/>
      <c r="AD317" s="25"/>
    </row>
    <row r="318" spans="3:30" ht="12.75" x14ac:dyDescent="0.2">
      <c r="C318" s="22"/>
      <c r="D318" s="22"/>
      <c r="H318" s="23"/>
      <c r="I318" s="23"/>
      <c r="J318" s="23"/>
      <c r="K318" s="23"/>
      <c r="L318" s="23"/>
      <c r="M318" s="23"/>
      <c r="AA318" s="24"/>
      <c r="AB318" s="24"/>
      <c r="AD318" s="25"/>
    </row>
    <row r="319" spans="3:30" ht="12.75" x14ac:dyDescent="0.2">
      <c r="C319" s="22"/>
      <c r="D319" s="22"/>
      <c r="H319" s="23"/>
      <c r="I319" s="23"/>
      <c r="J319" s="23"/>
      <c r="K319" s="23"/>
      <c r="L319" s="23"/>
      <c r="M319" s="23"/>
      <c r="AA319" s="24"/>
      <c r="AB319" s="24"/>
      <c r="AD319" s="25"/>
    </row>
    <row r="320" spans="3:30" ht="12.75" x14ac:dyDescent="0.2">
      <c r="C320" s="22"/>
      <c r="D320" s="22"/>
      <c r="H320" s="23"/>
      <c r="I320" s="23"/>
      <c r="J320" s="23"/>
      <c r="K320" s="23"/>
      <c r="L320" s="23"/>
      <c r="M320" s="23"/>
      <c r="AA320" s="24"/>
      <c r="AB320" s="24"/>
      <c r="AD320" s="25"/>
    </row>
    <row r="321" spans="3:30" ht="12.75" x14ac:dyDescent="0.2">
      <c r="C321" s="22"/>
      <c r="D321" s="22"/>
      <c r="H321" s="23"/>
      <c r="I321" s="23"/>
      <c r="J321" s="23"/>
      <c r="K321" s="23"/>
      <c r="L321" s="23"/>
      <c r="M321" s="23"/>
      <c r="AA321" s="24"/>
      <c r="AB321" s="24"/>
      <c r="AD321" s="25"/>
    </row>
    <row r="322" spans="3:30" ht="12.75" x14ac:dyDescent="0.2">
      <c r="C322" s="22"/>
      <c r="D322" s="22"/>
      <c r="H322" s="23"/>
      <c r="I322" s="23"/>
      <c r="J322" s="23"/>
      <c r="K322" s="23"/>
      <c r="L322" s="23"/>
      <c r="M322" s="23"/>
      <c r="AA322" s="24"/>
      <c r="AB322" s="24"/>
      <c r="AD322" s="25"/>
    </row>
    <row r="323" spans="3:30" ht="12.75" x14ac:dyDescent="0.2">
      <c r="C323" s="22"/>
      <c r="D323" s="22"/>
      <c r="H323" s="23"/>
      <c r="I323" s="23"/>
      <c r="J323" s="23"/>
      <c r="K323" s="23"/>
      <c r="L323" s="23"/>
      <c r="M323" s="23"/>
      <c r="AA323" s="24"/>
      <c r="AB323" s="24"/>
      <c r="AD323" s="25"/>
    </row>
    <row r="324" spans="3:30" ht="12.75" x14ac:dyDescent="0.2">
      <c r="C324" s="22"/>
      <c r="D324" s="22"/>
      <c r="H324" s="23"/>
      <c r="I324" s="23"/>
      <c r="J324" s="23"/>
      <c r="K324" s="23"/>
      <c r="L324" s="23"/>
      <c r="M324" s="23"/>
      <c r="AA324" s="24"/>
      <c r="AB324" s="24"/>
      <c r="AD324" s="25"/>
    </row>
    <row r="325" spans="3:30" ht="12.75" x14ac:dyDescent="0.2">
      <c r="C325" s="22"/>
      <c r="D325" s="22"/>
      <c r="H325" s="23"/>
      <c r="I325" s="23"/>
      <c r="J325" s="23"/>
      <c r="K325" s="23"/>
      <c r="L325" s="23"/>
      <c r="M325" s="23"/>
      <c r="AA325" s="24"/>
      <c r="AB325" s="24"/>
      <c r="AD325" s="25"/>
    </row>
    <row r="326" spans="3:30" ht="12.75" x14ac:dyDescent="0.2">
      <c r="C326" s="22"/>
      <c r="D326" s="22"/>
      <c r="H326" s="23"/>
      <c r="I326" s="23"/>
      <c r="J326" s="23"/>
      <c r="K326" s="23"/>
      <c r="L326" s="23"/>
      <c r="M326" s="23"/>
      <c r="AA326" s="24"/>
      <c r="AB326" s="24"/>
      <c r="AD326" s="25"/>
    </row>
    <row r="327" spans="3:30" ht="12.75" x14ac:dyDescent="0.2">
      <c r="C327" s="22"/>
      <c r="D327" s="22"/>
      <c r="H327" s="23"/>
      <c r="I327" s="23"/>
      <c r="J327" s="23"/>
      <c r="K327" s="23"/>
      <c r="L327" s="23"/>
      <c r="M327" s="23"/>
      <c r="AA327" s="24"/>
      <c r="AB327" s="24"/>
      <c r="AD327" s="25"/>
    </row>
    <row r="328" spans="3:30" ht="12.75" x14ac:dyDescent="0.2">
      <c r="C328" s="22"/>
      <c r="D328" s="22"/>
      <c r="H328" s="23"/>
      <c r="I328" s="23"/>
      <c r="J328" s="23"/>
      <c r="K328" s="23"/>
      <c r="L328" s="23"/>
      <c r="M328" s="23"/>
      <c r="AA328" s="24"/>
      <c r="AB328" s="24"/>
      <c r="AD328" s="25"/>
    </row>
    <row r="329" spans="3:30" ht="12.75" x14ac:dyDescent="0.2">
      <c r="C329" s="22"/>
      <c r="D329" s="22"/>
      <c r="H329" s="23"/>
      <c r="I329" s="23"/>
      <c r="J329" s="23"/>
      <c r="K329" s="23"/>
      <c r="L329" s="23"/>
      <c r="M329" s="23"/>
      <c r="AA329" s="24"/>
      <c r="AB329" s="24"/>
      <c r="AD329" s="25"/>
    </row>
    <row r="330" spans="3:30" ht="12.75" x14ac:dyDescent="0.2">
      <c r="C330" s="22"/>
      <c r="D330" s="22"/>
      <c r="H330" s="23"/>
      <c r="I330" s="23"/>
      <c r="J330" s="23"/>
      <c r="K330" s="23"/>
      <c r="L330" s="23"/>
      <c r="M330" s="23"/>
      <c r="AA330" s="24"/>
      <c r="AB330" s="24"/>
      <c r="AD330" s="25"/>
    </row>
    <row r="331" spans="3:30" ht="12.75" x14ac:dyDescent="0.2">
      <c r="C331" s="22"/>
      <c r="D331" s="22"/>
      <c r="H331" s="23"/>
      <c r="I331" s="23"/>
      <c r="J331" s="23"/>
      <c r="K331" s="23"/>
      <c r="L331" s="23"/>
      <c r="M331" s="23"/>
      <c r="AA331" s="24"/>
      <c r="AB331" s="24"/>
      <c r="AD331" s="25"/>
    </row>
    <row r="332" spans="3:30" ht="12.75" x14ac:dyDescent="0.2">
      <c r="C332" s="22"/>
      <c r="D332" s="22"/>
      <c r="H332" s="23"/>
      <c r="I332" s="23"/>
      <c r="J332" s="23"/>
      <c r="K332" s="23"/>
      <c r="L332" s="23"/>
      <c r="M332" s="23"/>
      <c r="AA332" s="24"/>
      <c r="AB332" s="24"/>
      <c r="AD332" s="25"/>
    </row>
    <row r="333" spans="3:30" ht="12.75" x14ac:dyDescent="0.2">
      <c r="C333" s="22"/>
      <c r="D333" s="22"/>
      <c r="H333" s="23"/>
      <c r="I333" s="23"/>
      <c r="J333" s="23"/>
      <c r="K333" s="23"/>
      <c r="L333" s="23"/>
      <c r="M333" s="23"/>
      <c r="AA333" s="24"/>
      <c r="AB333" s="24"/>
      <c r="AD333" s="25"/>
    </row>
    <row r="334" spans="3:30" ht="12.75" x14ac:dyDescent="0.2">
      <c r="C334" s="22"/>
      <c r="D334" s="22"/>
      <c r="H334" s="23"/>
      <c r="I334" s="23"/>
      <c r="J334" s="23"/>
      <c r="K334" s="23"/>
      <c r="L334" s="23"/>
      <c r="M334" s="23"/>
      <c r="AA334" s="24"/>
      <c r="AB334" s="24"/>
      <c r="AD334" s="25"/>
    </row>
    <row r="335" spans="3:30" ht="12.75" x14ac:dyDescent="0.2">
      <c r="C335" s="22"/>
      <c r="D335" s="22"/>
      <c r="H335" s="23"/>
      <c r="I335" s="23"/>
      <c r="J335" s="23"/>
      <c r="K335" s="23"/>
      <c r="L335" s="23"/>
      <c r="M335" s="23"/>
      <c r="AA335" s="24"/>
      <c r="AB335" s="24"/>
      <c r="AD335" s="25"/>
    </row>
    <row r="336" spans="3:30" ht="12.75" x14ac:dyDescent="0.2">
      <c r="C336" s="22"/>
      <c r="D336" s="22"/>
      <c r="H336" s="23"/>
      <c r="I336" s="23"/>
      <c r="J336" s="23"/>
      <c r="K336" s="23"/>
      <c r="L336" s="23"/>
      <c r="M336" s="23"/>
      <c r="AA336" s="24"/>
      <c r="AB336" s="24"/>
      <c r="AD336" s="25"/>
    </row>
    <row r="337" spans="3:30" ht="12.75" x14ac:dyDescent="0.2">
      <c r="C337" s="22"/>
      <c r="D337" s="22"/>
      <c r="H337" s="23"/>
      <c r="I337" s="23"/>
      <c r="J337" s="23"/>
      <c r="K337" s="23"/>
      <c r="L337" s="23"/>
      <c r="M337" s="23"/>
      <c r="AA337" s="24"/>
      <c r="AB337" s="24"/>
      <c r="AD337" s="25"/>
    </row>
    <row r="338" spans="3:30" ht="12.75" x14ac:dyDescent="0.2">
      <c r="C338" s="22"/>
      <c r="D338" s="22"/>
      <c r="H338" s="23"/>
      <c r="I338" s="23"/>
      <c r="J338" s="23"/>
      <c r="K338" s="23"/>
      <c r="L338" s="23"/>
      <c r="M338" s="23"/>
      <c r="AA338" s="24"/>
      <c r="AB338" s="24"/>
      <c r="AD338" s="25"/>
    </row>
    <row r="339" spans="3:30" ht="12.75" x14ac:dyDescent="0.2">
      <c r="C339" s="22"/>
      <c r="D339" s="22"/>
      <c r="H339" s="23"/>
      <c r="I339" s="23"/>
      <c r="J339" s="23"/>
      <c r="K339" s="23"/>
      <c r="L339" s="23"/>
      <c r="M339" s="23"/>
      <c r="AA339" s="24"/>
      <c r="AB339" s="24"/>
      <c r="AD339" s="25"/>
    </row>
    <row r="340" spans="3:30" ht="12.75" x14ac:dyDescent="0.2">
      <c r="C340" s="22"/>
      <c r="D340" s="22"/>
      <c r="H340" s="23"/>
      <c r="I340" s="23"/>
      <c r="J340" s="23"/>
      <c r="K340" s="23"/>
      <c r="L340" s="23"/>
      <c r="M340" s="23"/>
      <c r="AA340" s="24"/>
      <c r="AB340" s="24"/>
      <c r="AD340" s="25"/>
    </row>
    <row r="341" spans="3:30" ht="12.75" x14ac:dyDescent="0.2">
      <c r="C341" s="22"/>
      <c r="D341" s="22"/>
      <c r="H341" s="23"/>
      <c r="I341" s="23"/>
      <c r="J341" s="23"/>
      <c r="K341" s="23"/>
      <c r="L341" s="23"/>
      <c r="M341" s="23"/>
      <c r="AA341" s="24"/>
      <c r="AB341" s="24"/>
      <c r="AD341" s="25"/>
    </row>
    <row r="342" spans="3:30" ht="12.75" x14ac:dyDescent="0.2">
      <c r="C342" s="22"/>
      <c r="D342" s="22"/>
      <c r="H342" s="23"/>
      <c r="I342" s="23"/>
      <c r="J342" s="23"/>
      <c r="K342" s="23"/>
      <c r="L342" s="23"/>
      <c r="M342" s="23"/>
      <c r="AA342" s="24"/>
      <c r="AB342" s="24"/>
      <c r="AD342" s="25"/>
    </row>
    <row r="343" spans="3:30" ht="12.75" x14ac:dyDescent="0.2">
      <c r="C343" s="22"/>
      <c r="D343" s="22"/>
      <c r="H343" s="23"/>
      <c r="I343" s="23"/>
      <c r="J343" s="23"/>
      <c r="K343" s="23"/>
      <c r="L343" s="23"/>
      <c r="M343" s="23"/>
      <c r="AA343" s="24"/>
      <c r="AB343" s="24"/>
      <c r="AD343" s="25"/>
    </row>
    <row r="344" spans="3:30" ht="12.75" x14ac:dyDescent="0.2">
      <c r="C344" s="22"/>
      <c r="D344" s="22"/>
      <c r="H344" s="23"/>
      <c r="I344" s="23"/>
      <c r="J344" s="23"/>
      <c r="K344" s="23"/>
      <c r="L344" s="23"/>
      <c r="M344" s="23"/>
      <c r="AA344" s="24"/>
      <c r="AB344" s="24"/>
      <c r="AD344" s="25"/>
    </row>
    <row r="345" spans="3:30" ht="12.75" x14ac:dyDescent="0.2">
      <c r="C345" s="22"/>
      <c r="D345" s="22"/>
      <c r="H345" s="23"/>
      <c r="I345" s="23"/>
      <c r="J345" s="23"/>
      <c r="K345" s="23"/>
      <c r="L345" s="23"/>
      <c r="M345" s="23"/>
      <c r="AA345" s="24"/>
      <c r="AB345" s="24"/>
      <c r="AD345" s="25"/>
    </row>
    <row r="346" spans="3:30" ht="12.75" x14ac:dyDescent="0.2">
      <c r="C346" s="22"/>
      <c r="D346" s="22"/>
      <c r="H346" s="23"/>
      <c r="I346" s="23"/>
      <c r="J346" s="23"/>
      <c r="K346" s="23"/>
      <c r="L346" s="23"/>
      <c r="M346" s="23"/>
      <c r="AA346" s="24"/>
      <c r="AB346" s="24"/>
      <c r="AD346" s="25"/>
    </row>
    <row r="347" spans="3:30" ht="12.75" x14ac:dyDescent="0.2">
      <c r="C347" s="22"/>
      <c r="D347" s="22"/>
      <c r="H347" s="23"/>
      <c r="I347" s="23"/>
      <c r="J347" s="23"/>
      <c r="K347" s="23"/>
      <c r="L347" s="23"/>
      <c r="M347" s="23"/>
      <c r="AA347" s="24"/>
      <c r="AB347" s="24"/>
      <c r="AD347" s="25"/>
    </row>
    <row r="348" spans="3:30" ht="12.75" x14ac:dyDescent="0.2">
      <c r="C348" s="22"/>
      <c r="D348" s="22"/>
      <c r="H348" s="23"/>
      <c r="I348" s="23"/>
      <c r="J348" s="23"/>
      <c r="K348" s="23"/>
      <c r="L348" s="23"/>
      <c r="M348" s="23"/>
      <c r="AA348" s="24"/>
      <c r="AB348" s="24"/>
      <c r="AD348" s="25"/>
    </row>
    <row r="349" spans="3:30" ht="12.75" x14ac:dyDescent="0.2">
      <c r="C349" s="22"/>
      <c r="D349" s="22"/>
      <c r="H349" s="23"/>
      <c r="I349" s="23"/>
      <c r="J349" s="23"/>
      <c r="K349" s="23"/>
      <c r="L349" s="23"/>
      <c r="M349" s="23"/>
      <c r="AA349" s="24"/>
      <c r="AB349" s="24"/>
      <c r="AD349" s="25"/>
    </row>
    <row r="350" spans="3:30" ht="12.75" x14ac:dyDescent="0.2">
      <c r="C350" s="22"/>
      <c r="D350" s="22"/>
      <c r="H350" s="23"/>
      <c r="I350" s="23"/>
      <c r="J350" s="23"/>
      <c r="K350" s="23"/>
      <c r="L350" s="23"/>
      <c r="M350" s="23"/>
      <c r="AA350" s="24"/>
      <c r="AB350" s="24"/>
      <c r="AD350" s="25"/>
    </row>
    <row r="351" spans="3:30" ht="12.75" x14ac:dyDescent="0.2">
      <c r="C351" s="22"/>
      <c r="D351" s="22"/>
      <c r="H351" s="23"/>
      <c r="I351" s="23"/>
      <c r="J351" s="23"/>
      <c r="K351" s="23"/>
      <c r="L351" s="23"/>
      <c r="M351" s="23"/>
      <c r="AA351" s="24"/>
      <c r="AB351" s="24"/>
      <c r="AD351" s="25"/>
    </row>
    <row r="352" spans="3:30" ht="12.75" x14ac:dyDescent="0.2">
      <c r="C352" s="22"/>
      <c r="D352" s="22"/>
      <c r="H352" s="23"/>
      <c r="I352" s="23"/>
      <c r="J352" s="23"/>
      <c r="K352" s="23"/>
      <c r="L352" s="23"/>
      <c r="M352" s="23"/>
      <c r="AA352" s="24"/>
      <c r="AB352" s="24"/>
      <c r="AD352" s="25"/>
    </row>
    <row r="353" spans="3:30" ht="12.75" x14ac:dyDescent="0.2">
      <c r="C353" s="22"/>
      <c r="D353" s="22"/>
      <c r="H353" s="23"/>
      <c r="I353" s="23"/>
      <c r="J353" s="23"/>
      <c r="K353" s="23"/>
      <c r="L353" s="23"/>
      <c r="M353" s="23"/>
      <c r="AA353" s="24"/>
      <c r="AB353" s="24"/>
      <c r="AD353" s="25"/>
    </row>
    <row r="354" spans="3:30" ht="12.75" x14ac:dyDescent="0.2">
      <c r="C354" s="22"/>
      <c r="D354" s="22"/>
      <c r="H354" s="23"/>
      <c r="I354" s="23"/>
      <c r="J354" s="23"/>
      <c r="K354" s="23"/>
      <c r="L354" s="23"/>
      <c r="M354" s="23"/>
      <c r="AA354" s="24"/>
      <c r="AB354" s="24"/>
      <c r="AD354" s="25"/>
    </row>
    <row r="355" spans="3:30" ht="12.75" x14ac:dyDescent="0.2">
      <c r="C355" s="22"/>
      <c r="D355" s="22"/>
      <c r="H355" s="23"/>
      <c r="I355" s="23"/>
      <c r="J355" s="23"/>
      <c r="K355" s="23"/>
      <c r="L355" s="23"/>
      <c r="M355" s="23"/>
      <c r="AA355" s="24"/>
      <c r="AB355" s="24"/>
      <c r="AD355" s="25"/>
    </row>
    <row r="356" spans="3:30" ht="12.75" x14ac:dyDescent="0.2">
      <c r="C356" s="22"/>
      <c r="D356" s="22"/>
      <c r="H356" s="23"/>
      <c r="I356" s="23"/>
      <c r="J356" s="23"/>
      <c r="K356" s="23"/>
      <c r="L356" s="23"/>
      <c r="M356" s="23"/>
      <c r="AA356" s="24"/>
      <c r="AB356" s="24"/>
      <c r="AD356" s="25"/>
    </row>
    <row r="357" spans="3:30" ht="12.75" x14ac:dyDescent="0.2">
      <c r="C357" s="22"/>
      <c r="D357" s="22"/>
      <c r="H357" s="23"/>
      <c r="I357" s="23"/>
      <c r="J357" s="23"/>
      <c r="K357" s="23"/>
      <c r="L357" s="23"/>
      <c r="M357" s="23"/>
      <c r="AA357" s="24"/>
      <c r="AB357" s="24"/>
      <c r="AD357" s="25"/>
    </row>
    <row r="358" spans="3:30" ht="12.75" x14ac:dyDescent="0.2">
      <c r="C358" s="22"/>
      <c r="D358" s="22"/>
      <c r="H358" s="23"/>
      <c r="I358" s="23"/>
      <c r="J358" s="23"/>
      <c r="K358" s="23"/>
      <c r="L358" s="23"/>
      <c r="M358" s="23"/>
      <c r="AA358" s="24"/>
      <c r="AB358" s="24"/>
      <c r="AD358" s="25"/>
    </row>
    <row r="359" spans="3:30" ht="12.75" x14ac:dyDescent="0.2">
      <c r="C359" s="22"/>
      <c r="D359" s="22"/>
      <c r="H359" s="23"/>
      <c r="I359" s="23"/>
      <c r="J359" s="23"/>
      <c r="K359" s="23"/>
      <c r="L359" s="23"/>
      <c r="M359" s="23"/>
      <c r="AA359" s="24"/>
      <c r="AB359" s="24"/>
      <c r="AD359" s="25"/>
    </row>
    <row r="360" spans="3:30" ht="12.75" x14ac:dyDescent="0.2">
      <c r="C360" s="22"/>
      <c r="D360" s="22"/>
      <c r="H360" s="23"/>
      <c r="I360" s="23"/>
      <c r="J360" s="23"/>
      <c r="K360" s="23"/>
      <c r="L360" s="23"/>
      <c r="M360" s="23"/>
      <c r="AA360" s="24"/>
      <c r="AB360" s="24"/>
      <c r="AD360" s="25"/>
    </row>
    <row r="361" spans="3:30" ht="12.75" x14ac:dyDescent="0.2">
      <c r="C361" s="22"/>
      <c r="D361" s="22"/>
      <c r="H361" s="23"/>
      <c r="I361" s="23"/>
      <c r="J361" s="23"/>
      <c r="K361" s="23"/>
      <c r="L361" s="23"/>
      <c r="M361" s="23"/>
      <c r="AA361" s="24"/>
      <c r="AB361" s="24"/>
      <c r="AD361" s="25"/>
    </row>
    <row r="362" spans="3:30" ht="12.75" x14ac:dyDescent="0.2">
      <c r="C362" s="22"/>
      <c r="D362" s="22"/>
      <c r="H362" s="23"/>
      <c r="I362" s="23"/>
      <c r="J362" s="23"/>
      <c r="K362" s="23"/>
      <c r="L362" s="23"/>
      <c r="M362" s="23"/>
      <c r="AA362" s="24"/>
      <c r="AB362" s="24"/>
      <c r="AD362" s="25"/>
    </row>
    <row r="363" spans="3:30" ht="12.75" x14ac:dyDescent="0.2">
      <c r="C363" s="22"/>
      <c r="D363" s="22"/>
      <c r="H363" s="23"/>
      <c r="I363" s="23"/>
      <c r="J363" s="23"/>
      <c r="K363" s="23"/>
      <c r="L363" s="23"/>
      <c r="M363" s="23"/>
      <c r="AA363" s="24"/>
      <c r="AB363" s="24"/>
      <c r="AD363" s="25"/>
    </row>
    <row r="364" spans="3:30" ht="12.75" x14ac:dyDescent="0.2">
      <c r="C364" s="22"/>
      <c r="D364" s="22"/>
      <c r="H364" s="23"/>
      <c r="I364" s="23"/>
      <c r="J364" s="23"/>
      <c r="K364" s="23"/>
      <c r="L364" s="23"/>
      <c r="M364" s="23"/>
      <c r="AA364" s="24"/>
      <c r="AB364" s="24"/>
      <c r="AD364" s="25"/>
    </row>
    <row r="365" spans="3:30" ht="12.75" x14ac:dyDescent="0.2">
      <c r="C365" s="22"/>
      <c r="D365" s="22"/>
      <c r="H365" s="23"/>
      <c r="I365" s="23"/>
      <c r="J365" s="23"/>
      <c r="K365" s="23"/>
      <c r="L365" s="23"/>
      <c r="M365" s="23"/>
      <c r="AA365" s="24"/>
      <c r="AB365" s="24"/>
      <c r="AD365" s="25"/>
    </row>
    <row r="366" spans="3:30" ht="12.75" x14ac:dyDescent="0.2">
      <c r="C366" s="22"/>
      <c r="D366" s="22"/>
      <c r="H366" s="23"/>
      <c r="I366" s="23"/>
      <c r="J366" s="23"/>
      <c r="K366" s="23"/>
      <c r="L366" s="23"/>
      <c r="M366" s="23"/>
      <c r="AA366" s="24"/>
      <c r="AB366" s="24"/>
      <c r="AD366" s="25"/>
    </row>
    <row r="367" spans="3:30" ht="12.75" x14ac:dyDescent="0.2">
      <c r="C367" s="22"/>
      <c r="D367" s="22"/>
      <c r="H367" s="23"/>
      <c r="I367" s="23"/>
      <c r="J367" s="23"/>
      <c r="K367" s="23"/>
      <c r="L367" s="23"/>
      <c r="M367" s="23"/>
      <c r="AA367" s="24"/>
      <c r="AB367" s="24"/>
      <c r="AD367" s="25"/>
    </row>
    <row r="368" spans="3:30" ht="12.75" x14ac:dyDescent="0.2">
      <c r="C368" s="22"/>
      <c r="D368" s="22"/>
      <c r="H368" s="23"/>
      <c r="I368" s="23"/>
      <c r="J368" s="23"/>
      <c r="K368" s="23"/>
      <c r="L368" s="23"/>
      <c r="M368" s="23"/>
      <c r="AA368" s="24"/>
      <c r="AB368" s="24"/>
      <c r="AD368" s="25"/>
    </row>
    <row r="369" spans="3:30" ht="12.75" x14ac:dyDescent="0.2">
      <c r="C369" s="22"/>
      <c r="D369" s="22"/>
      <c r="H369" s="23"/>
      <c r="I369" s="23"/>
      <c r="J369" s="23"/>
      <c r="K369" s="23"/>
      <c r="L369" s="23"/>
      <c r="M369" s="23"/>
      <c r="AA369" s="24"/>
      <c r="AB369" s="24"/>
      <c r="AD369" s="25"/>
    </row>
    <row r="370" spans="3:30" ht="12.75" x14ac:dyDescent="0.2">
      <c r="C370" s="22"/>
      <c r="D370" s="22"/>
      <c r="H370" s="23"/>
      <c r="I370" s="23"/>
      <c r="J370" s="23"/>
      <c r="K370" s="23"/>
      <c r="L370" s="23"/>
      <c r="M370" s="23"/>
      <c r="AA370" s="24"/>
      <c r="AB370" s="24"/>
      <c r="AD370" s="25"/>
    </row>
    <row r="371" spans="3:30" ht="12.75" x14ac:dyDescent="0.2">
      <c r="C371" s="22"/>
      <c r="D371" s="22"/>
      <c r="H371" s="23"/>
      <c r="I371" s="23"/>
      <c r="J371" s="23"/>
      <c r="K371" s="23"/>
      <c r="L371" s="23"/>
      <c r="M371" s="23"/>
      <c r="AA371" s="24"/>
      <c r="AB371" s="24"/>
      <c r="AD371" s="25"/>
    </row>
    <row r="372" spans="3:30" ht="12.75" x14ac:dyDescent="0.2">
      <c r="C372" s="22"/>
      <c r="D372" s="22"/>
      <c r="H372" s="23"/>
      <c r="I372" s="23"/>
      <c r="J372" s="23"/>
      <c r="K372" s="23"/>
      <c r="L372" s="23"/>
      <c r="M372" s="23"/>
      <c r="AA372" s="24"/>
      <c r="AB372" s="24"/>
      <c r="AD372" s="25"/>
    </row>
    <row r="373" spans="3:30" ht="12.75" x14ac:dyDescent="0.2">
      <c r="C373" s="22"/>
      <c r="D373" s="22"/>
      <c r="H373" s="23"/>
      <c r="I373" s="23"/>
      <c r="J373" s="23"/>
      <c r="K373" s="23"/>
      <c r="L373" s="23"/>
      <c r="M373" s="23"/>
      <c r="AA373" s="24"/>
      <c r="AB373" s="24"/>
      <c r="AD373" s="25"/>
    </row>
    <row r="374" spans="3:30" ht="12.75" x14ac:dyDescent="0.2">
      <c r="C374" s="22"/>
      <c r="D374" s="22"/>
      <c r="H374" s="23"/>
      <c r="I374" s="23"/>
      <c r="J374" s="23"/>
      <c r="K374" s="23"/>
      <c r="L374" s="23"/>
      <c r="M374" s="23"/>
      <c r="AA374" s="24"/>
      <c r="AB374" s="24"/>
      <c r="AD374" s="25"/>
    </row>
    <row r="375" spans="3:30" ht="12.75" x14ac:dyDescent="0.2">
      <c r="C375" s="22"/>
      <c r="D375" s="22"/>
      <c r="H375" s="23"/>
      <c r="I375" s="23"/>
      <c r="J375" s="23"/>
      <c r="K375" s="23"/>
      <c r="L375" s="23"/>
      <c r="M375" s="23"/>
      <c r="AA375" s="24"/>
      <c r="AB375" s="24"/>
      <c r="AD375" s="25"/>
    </row>
    <row r="376" spans="3:30" ht="12.75" x14ac:dyDescent="0.2">
      <c r="C376" s="22"/>
      <c r="D376" s="22"/>
      <c r="H376" s="23"/>
      <c r="I376" s="23"/>
      <c r="J376" s="23"/>
      <c r="K376" s="23"/>
      <c r="L376" s="23"/>
      <c r="M376" s="23"/>
      <c r="AA376" s="24"/>
      <c r="AB376" s="24"/>
      <c r="AD376" s="25"/>
    </row>
    <row r="377" spans="3:30" ht="12.75" x14ac:dyDescent="0.2">
      <c r="C377" s="22"/>
      <c r="D377" s="22"/>
      <c r="H377" s="23"/>
      <c r="I377" s="23"/>
      <c r="J377" s="23"/>
      <c r="K377" s="23"/>
      <c r="L377" s="23"/>
      <c r="M377" s="23"/>
      <c r="AA377" s="24"/>
      <c r="AB377" s="24"/>
      <c r="AD377" s="25"/>
    </row>
    <row r="378" spans="3:30" ht="12.75" x14ac:dyDescent="0.2">
      <c r="C378" s="22"/>
      <c r="D378" s="22"/>
      <c r="H378" s="23"/>
      <c r="I378" s="23"/>
      <c r="J378" s="23"/>
      <c r="K378" s="23"/>
      <c r="L378" s="23"/>
      <c r="M378" s="23"/>
      <c r="AA378" s="24"/>
      <c r="AB378" s="24"/>
      <c r="AD378" s="25"/>
    </row>
    <row r="379" spans="3:30" ht="12.75" x14ac:dyDescent="0.2">
      <c r="C379" s="22"/>
      <c r="D379" s="22"/>
      <c r="H379" s="23"/>
      <c r="I379" s="23"/>
      <c r="J379" s="23"/>
      <c r="K379" s="23"/>
      <c r="L379" s="23"/>
      <c r="M379" s="23"/>
      <c r="AA379" s="24"/>
      <c r="AB379" s="24"/>
      <c r="AD379" s="25"/>
    </row>
    <row r="380" spans="3:30" ht="12.75" x14ac:dyDescent="0.2">
      <c r="C380" s="22"/>
      <c r="D380" s="22"/>
      <c r="H380" s="23"/>
      <c r="I380" s="23"/>
      <c r="J380" s="23"/>
      <c r="K380" s="23"/>
      <c r="L380" s="23"/>
      <c r="M380" s="23"/>
      <c r="AA380" s="24"/>
      <c r="AB380" s="24"/>
      <c r="AD380" s="25"/>
    </row>
    <row r="381" spans="3:30" ht="12.75" x14ac:dyDescent="0.2">
      <c r="C381" s="22"/>
      <c r="D381" s="22"/>
      <c r="H381" s="23"/>
      <c r="I381" s="23"/>
      <c r="J381" s="23"/>
      <c r="K381" s="23"/>
      <c r="L381" s="23"/>
      <c r="M381" s="23"/>
      <c r="AA381" s="24"/>
      <c r="AB381" s="24"/>
      <c r="AD381" s="25"/>
    </row>
    <row r="382" spans="3:30" ht="12.75" x14ac:dyDescent="0.2">
      <c r="C382" s="22"/>
      <c r="D382" s="22"/>
      <c r="H382" s="23"/>
      <c r="I382" s="23"/>
      <c r="J382" s="23"/>
      <c r="K382" s="23"/>
      <c r="L382" s="23"/>
      <c r="M382" s="23"/>
      <c r="AA382" s="24"/>
      <c r="AB382" s="24"/>
      <c r="AD382" s="25"/>
    </row>
    <row r="383" spans="3:30" ht="12.75" x14ac:dyDescent="0.2">
      <c r="C383" s="22"/>
      <c r="D383" s="22"/>
      <c r="H383" s="23"/>
      <c r="I383" s="23"/>
      <c r="J383" s="23"/>
      <c r="K383" s="23"/>
      <c r="L383" s="23"/>
      <c r="M383" s="23"/>
      <c r="AA383" s="24"/>
      <c r="AB383" s="24"/>
      <c r="AD383" s="25"/>
    </row>
    <row r="384" spans="3:30" ht="12.75" x14ac:dyDescent="0.2">
      <c r="C384" s="22"/>
      <c r="D384" s="22"/>
      <c r="H384" s="23"/>
      <c r="I384" s="23"/>
      <c r="J384" s="23"/>
      <c r="K384" s="23"/>
      <c r="L384" s="23"/>
      <c r="M384" s="23"/>
      <c r="AA384" s="24"/>
      <c r="AB384" s="24"/>
      <c r="AD384" s="25"/>
    </row>
    <row r="385" spans="3:30" ht="12.75" x14ac:dyDescent="0.2">
      <c r="C385" s="22"/>
      <c r="D385" s="22"/>
      <c r="H385" s="23"/>
      <c r="I385" s="23"/>
      <c r="J385" s="23"/>
      <c r="K385" s="23"/>
      <c r="L385" s="23"/>
      <c r="M385" s="23"/>
      <c r="AA385" s="24"/>
      <c r="AB385" s="24"/>
      <c r="AD385" s="25"/>
    </row>
    <row r="386" spans="3:30" ht="12.75" x14ac:dyDescent="0.2">
      <c r="C386" s="22"/>
      <c r="D386" s="22"/>
      <c r="H386" s="23"/>
      <c r="I386" s="23"/>
      <c r="J386" s="23"/>
      <c r="K386" s="23"/>
      <c r="L386" s="23"/>
      <c r="M386" s="23"/>
      <c r="AA386" s="24"/>
      <c r="AB386" s="24"/>
      <c r="AD386" s="25"/>
    </row>
    <row r="387" spans="3:30" ht="12.75" x14ac:dyDescent="0.2">
      <c r="C387" s="22"/>
      <c r="D387" s="22"/>
      <c r="H387" s="23"/>
      <c r="I387" s="23"/>
      <c r="J387" s="23"/>
      <c r="K387" s="23"/>
      <c r="L387" s="23"/>
      <c r="M387" s="23"/>
      <c r="AA387" s="24"/>
      <c r="AB387" s="24"/>
      <c r="AD387" s="25"/>
    </row>
    <row r="388" spans="3:30" ht="12.75" x14ac:dyDescent="0.2">
      <c r="C388" s="22"/>
      <c r="D388" s="22"/>
      <c r="H388" s="23"/>
      <c r="I388" s="23"/>
      <c r="J388" s="23"/>
      <c r="K388" s="23"/>
      <c r="L388" s="23"/>
      <c r="M388" s="23"/>
      <c r="AA388" s="24"/>
      <c r="AB388" s="24"/>
      <c r="AD388" s="25"/>
    </row>
    <row r="389" spans="3:30" ht="12.75" x14ac:dyDescent="0.2">
      <c r="C389" s="22"/>
      <c r="D389" s="22"/>
      <c r="H389" s="23"/>
      <c r="I389" s="23"/>
      <c r="J389" s="23"/>
      <c r="K389" s="23"/>
      <c r="L389" s="23"/>
      <c r="M389" s="23"/>
      <c r="AA389" s="24"/>
      <c r="AB389" s="24"/>
      <c r="AD389" s="25"/>
    </row>
    <row r="390" spans="3:30" ht="12.75" x14ac:dyDescent="0.2">
      <c r="C390" s="22"/>
      <c r="D390" s="22"/>
      <c r="H390" s="23"/>
      <c r="I390" s="23"/>
      <c r="J390" s="23"/>
      <c r="K390" s="23"/>
      <c r="L390" s="23"/>
      <c r="M390" s="23"/>
      <c r="AA390" s="24"/>
      <c r="AB390" s="24"/>
      <c r="AD390" s="25"/>
    </row>
    <row r="391" spans="3:30" ht="12.75" x14ac:dyDescent="0.2">
      <c r="C391" s="22"/>
      <c r="D391" s="22"/>
      <c r="H391" s="23"/>
      <c r="I391" s="23"/>
      <c r="J391" s="23"/>
      <c r="K391" s="23"/>
      <c r="L391" s="23"/>
      <c r="M391" s="23"/>
      <c r="AA391" s="24"/>
      <c r="AB391" s="24"/>
      <c r="AD391" s="25"/>
    </row>
    <row r="392" spans="3:30" ht="12.75" x14ac:dyDescent="0.2">
      <c r="C392" s="22"/>
      <c r="D392" s="22"/>
      <c r="H392" s="23"/>
      <c r="I392" s="23"/>
      <c r="J392" s="23"/>
      <c r="K392" s="23"/>
      <c r="L392" s="23"/>
      <c r="M392" s="23"/>
      <c r="AA392" s="24"/>
      <c r="AB392" s="24"/>
      <c r="AD392" s="25"/>
    </row>
    <row r="393" spans="3:30" ht="12.75" x14ac:dyDescent="0.2">
      <c r="C393" s="22"/>
      <c r="D393" s="22"/>
      <c r="H393" s="23"/>
      <c r="I393" s="23"/>
      <c r="J393" s="23"/>
      <c r="K393" s="23"/>
      <c r="L393" s="23"/>
      <c r="M393" s="23"/>
      <c r="AA393" s="24"/>
      <c r="AB393" s="24"/>
      <c r="AD393" s="25"/>
    </row>
    <row r="394" spans="3:30" ht="12.75" x14ac:dyDescent="0.2">
      <c r="C394" s="22"/>
      <c r="D394" s="22"/>
      <c r="H394" s="23"/>
      <c r="I394" s="23"/>
      <c r="J394" s="23"/>
      <c r="K394" s="23"/>
      <c r="L394" s="23"/>
      <c r="M394" s="23"/>
      <c r="AA394" s="24"/>
      <c r="AB394" s="24"/>
      <c r="AD394" s="25"/>
    </row>
    <row r="395" spans="3:30" ht="12.75" x14ac:dyDescent="0.2">
      <c r="C395" s="22"/>
      <c r="D395" s="22"/>
      <c r="H395" s="23"/>
      <c r="I395" s="23"/>
      <c r="J395" s="23"/>
      <c r="K395" s="23"/>
      <c r="L395" s="23"/>
      <c r="M395" s="23"/>
      <c r="AA395" s="24"/>
      <c r="AB395" s="24"/>
      <c r="AD395" s="25"/>
    </row>
    <row r="396" spans="3:30" ht="12.75" x14ac:dyDescent="0.2">
      <c r="C396" s="22"/>
      <c r="D396" s="22"/>
      <c r="H396" s="23"/>
      <c r="I396" s="23"/>
      <c r="J396" s="23"/>
      <c r="K396" s="23"/>
      <c r="L396" s="23"/>
      <c r="M396" s="23"/>
      <c r="AA396" s="24"/>
      <c r="AB396" s="24"/>
      <c r="AD396" s="25"/>
    </row>
    <row r="397" spans="3:30" ht="12.75" x14ac:dyDescent="0.2">
      <c r="C397" s="22"/>
      <c r="D397" s="22"/>
      <c r="H397" s="23"/>
      <c r="I397" s="23"/>
      <c r="J397" s="23"/>
      <c r="K397" s="23"/>
      <c r="L397" s="23"/>
      <c r="M397" s="23"/>
      <c r="AA397" s="24"/>
      <c r="AB397" s="24"/>
      <c r="AD397" s="25"/>
    </row>
    <row r="398" spans="3:30" ht="12.75" x14ac:dyDescent="0.2">
      <c r="C398" s="22"/>
      <c r="D398" s="22"/>
      <c r="H398" s="23"/>
      <c r="I398" s="23"/>
      <c r="J398" s="23"/>
      <c r="K398" s="23"/>
      <c r="L398" s="23"/>
      <c r="M398" s="23"/>
      <c r="AA398" s="24"/>
      <c r="AB398" s="24"/>
      <c r="AD398" s="25"/>
    </row>
    <row r="399" spans="3:30" ht="12.75" x14ac:dyDescent="0.2">
      <c r="C399" s="22"/>
      <c r="D399" s="22"/>
      <c r="H399" s="23"/>
      <c r="I399" s="23"/>
      <c r="J399" s="23"/>
      <c r="K399" s="23"/>
      <c r="L399" s="23"/>
      <c r="M399" s="23"/>
      <c r="AA399" s="24"/>
      <c r="AB399" s="24"/>
      <c r="AD399" s="25"/>
    </row>
    <row r="400" spans="3:30" ht="12.75" x14ac:dyDescent="0.2">
      <c r="C400" s="22"/>
      <c r="D400" s="22"/>
      <c r="H400" s="23"/>
      <c r="I400" s="23"/>
      <c r="J400" s="23"/>
      <c r="K400" s="23"/>
      <c r="L400" s="23"/>
      <c r="M400" s="23"/>
      <c r="AA400" s="24"/>
      <c r="AB400" s="24"/>
      <c r="AD400" s="25"/>
    </row>
    <row r="401" spans="3:30" ht="12.75" x14ac:dyDescent="0.2">
      <c r="C401" s="22"/>
      <c r="D401" s="22"/>
      <c r="H401" s="23"/>
      <c r="I401" s="23"/>
      <c r="J401" s="23"/>
      <c r="K401" s="23"/>
      <c r="L401" s="23"/>
      <c r="M401" s="23"/>
      <c r="AA401" s="24"/>
      <c r="AB401" s="24"/>
      <c r="AD401" s="25"/>
    </row>
    <row r="402" spans="3:30" ht="12.75" x14ac:dyDescent="0.2">
      <c r="C402" s="22"/>
      <c r="D402" s="22"/>
      <c r="H402" s="23"/>
      <c r="I402" s="23"/>
      <c r="J402" s="23"/>
      <c r="K402" s="23"/>
      <c r="L402" s="23"/>
      <c r="M402" s="23"/>
      <c r="AA402" s="24"/>
      <c r="AB402" s="24"/>
      <c r="AD402" s="25"/>
    </row>
    <row r="403" spans="3:30" ht="12.75" x14ac:dyDescent="0.2">
      <c r="C403" s="22"/>
      <c r="D403" s="22"/>
      <c r="H403" s="23"/>
      <c r="I403" s="23"/>
      <c r="J403" s="23"/>
      <c r="K403" s="23"/>
      <c r="L403" s="23"/>
      <c r="M403" s="23"/>
      <c r="AA403" s="24"/>
      <c r="AB403" s="24"/>
      <c r="AD403" s="25"/>
    </row>
    <row r="404" spans="3:30" ht="12.75" x14ac:dyDescent="0.2">
      <c r="C404" s="22"/>
      <c r="D404" s="22"/>
      <c r="H404" s="23"/>
      <c r="I404" s="23"/>
      <c r="J404" s="23"/>
      <c r="K404" s="23"/>
      <c r="L404" s="23"/>
      <c r="M404" s="23"/>
      <c r="AA404" s="24"/>
      <c r="AB404" s="24"/>
      <c r="AD404" s="25"/>
    </row>
    <row r="405" spans="3:30" ht="12.75" x14ac:dyDescent="0.2">
      <c r="C405" s="22"/>
      <c r="D405" s="22"/>
      <c r="H405" s="23"/>
      <c r="I405" s="23"/>
      <c r="J405" s="23"/>
      <c r="K405" s="23"/>
      <c r="L405" s="23"/>
      <c r="M405" s="23"/>
      <c r="AA405" s="24"/>
      <c r="AB405" s="24"/>
      <c r="AD405" s="25"/>
    </row>
    <row r="406" spans="3:30" ht="12.75" x14ac:dyDescent="0.2">
      <c r="C406" s="22"/>
      <c r="D406" s="22"/>
      <c r="H406" s="23"/>
      <c r="I406" s="23"/>
      <c r="J406" s="23"/>
      <c r="K406" s="23"/>
      <c r="L406" s="23"/>
      <c r="M406" s="23"/>
      <c r="AA406" s="24"/>
      <c r="AB406" s="24"/>
      <c r="AD406" s="25"/>
    </row>
    <row r="407" spans="3:30" ht="12.75" x14ac:dyDescent="0.2">
      <c r="C407" s="22"/>
      <c r="D407" s="22"/>
      <c r="H407" s="23"/>
      <c r="I407" s="23"/>
      <c r="J407" s="23"/>
      <c r="K407" s="23"/>
      <c r="L407" s="23"/>
      <c r="M407" s="23"/>
      <c r="AA407" s="24"/>
      <c r="AB407" s="24"/>
      <c r="AD407" s="25"/>
    </row>
    <row r="408" spans="3:30" ht="12.75" x14ac:dyDescent="0.2">
      <c r="C408" s="22"/>
      <c r="D408" s="22"/>
      <c r="H408" s="23"/>
      <c r="I408" s="23"/>
      <c r="J408" s="23"/>
      <c r="K408" s="23"/>
      <c r="L408" s="23"/>
      <c r="M408" s="23"/>
      <c r="AA408" s="24"/>
      <c r="AB408" s="24"/>
      <c r="AD408" s="25"/>
    </row>
    <row r="409" spans="3:30" ht="12.75" x14ac:dyDescent="0.2">
      <c r="C409" s="22"/>
      <c r="D409" s="22"/>
      <c r="H409" s="23"/>
      <c r="I409" s="23"/>
      <c r="J409" s="23"/>
      <c r="K409" s="23"/>
      <c r="L409" s="23"/>
      <c r="M409" s="23"/>
      <c r="AA409" s="24"/>
      <c r="AB409" s="24"/>
      <c r="AD409" s="25"/>
    </row>
    <row r="410" spans="3:30" ht="12.75" x14ac:dyDescent="0.2">
      <c r="C410" s="22"/>
      <c r="D410" s="22"/>
      <c r="H410" s="23"/>
      <c r="I410" s="23"/>
      <c r="J410" s="23"/>
      <c r="K410" s="23"/>
      <c r="L410" s="23"/>
      <c r="M410" s="23"/>
      <c r="AA410" s="24"/>
      <c r="AB410" s="24"/>
      <c r="AD410" s="25"/>
    </row>
    <row r="411" spans="3:30" ht="12.75" x14ac:dyDescent="0.2">
      <c r="C411" s="22"/>
      <c r="D411" s="22"/>
      <c r="H411" s="23"/>
      <c r="I411" s="23"/>
      <c r="J411" s="23"/>
      <c r="K411" s="23"/>
      <c r="L411" s="23"/>
      <c r="M411" s="23"/>
      <c r="AA411" s="24"/>
      <c r="AB411" s="24"/>
      <c r="AD411" s="25"/>
    </row>
    <row r="412" spans="3:30" ht="12.75" x14ac:dyDescent="0.2">
      <c r="C412" s="22"/>
      <c r="D412" s="22"/>
      <c r="H412" s="23"/>
      <c r="I412" s="23"/>
      <c r="J412" s="23"/>
      <c r="K412" s="23"/>
      <c r="L412" s="23"/>
      <c r="M412" s="23"/>
      <c r="AA412" s="24"/>
      <c r="AB412" s="24"/>
      <c r="AD412" s="25"/>
    </row>
    <row r="413" spans="3:30" ht="12.75" x14ac:dyDescent="0.2">
      <c r="C413" s="22"/>
      <c r="D413" s="22"/>
      <c r="H413" s="23"/>
      <c r="I413" s="23"/>
      <c r="J413" s="23"/>
      <c r="K413" s="23"/>
      <c r="L413" s="23"/>
      <c r="M413" s="23"/>
      <c r="AA413" s="24"/>
      <c r="AB413" s="24"/>
      <c r="AD413" s="25"/>
    </row>
    <row r="414" spans="3:30" ht="12.75" x14ac:dyDescent="0.2">
      <c r="C414" s="22"/>
      <c r="D414" s="22"/>
      <c r="H414" s="23"/>
      <c r="I414" s="23"/>
      <c r="J414" s="23"/>
      <c r="K414" s="23"/>
      <c r="L414" s="23"/>
      <c r="M414" s="23"/>
      <c r="AA414" s="24"/>
      <c r="AB414" s="24"/>
      <c r="AD414" s="25"/>
    </row>
    <row r="415" spans="3:30" ht="12.75" x14ac:dyDescent="0.2">
      <c r="C415" s="22"/>
      <c r="D415" s="22"/>
      <c r="H415" s="23"/>
      <c r="I415" s="23"/>
      <c r="J415" s="23"/>
      <c r="K415" s="23"/>
      <c r="L415" s="23"/>
      <c r="M415" s="23"/>
      <c r="AA415" s="24"/>
      <c r="AB415" s="24"/>
      <c r="AD415" s="25"/>
    </row>
    <row r="416" spans="3:30" ht="12.75" x14ac:dyDescent="0.2">
      <c r="C416" s="22"/>
      <c r="D416" s="22"/>
      <c r="H416" s="23"/>
      <c r="I416" s="23"/>
      <c r="J416" s="23"/>
      <c r="K416" s="23"/>
      <c r="L416" s="23"/>
      <c r="M416" s="23"/>
      <c r="AA416" s="24"/>
      <c r="AB416" s="24"/>
      <c r="AD416" s="25"/>
    </row>
    <row r="417" spans="3:30" ht="12.75" x14ac:dyDescent="0.2">
      <c r="C417" s="22"/>
      <c r="D417" s="22"/>
      <c r="H417" s="23"/>
      <c r="I417" s="23"/>
      <c r="J417" s="23"/>
      <c r="K417" s="23"/>
      <c r="L417" s="23"/>
      <c r="M417" s="23"/>
      <c r="AA417" s="24"/>
      <c r="AB417" s="24"/>
      <c r="AD417" s="25"/>
    </row>
    <row r="418" spans="3:30" ht="12.75" x14ac:dyDescent="0.2">
      <c r="C418" s="22"/>
      <c r="D418" s="22"/>
      <c r="H418" s="23"/>
      <c r="I418" s="23"/>
      <c r="J418" s="23"/>
      <c r="K418" s="23"/>
      <c r="L418" s="23"/>
      <c r="M418" s="23"/>
      <c r="AA418" s="24"/>
      <c r="AB418" s="24"/>
      <c r="AD418" s="25"/>
    </row>
    <row r="419" spans="3:30" ht="12.75" x14ac:dyDescent="0.2">
      <c r="C419" s="22"/>
      <c r="D419" s="22"/>
      <c r="H419" s="23"/>
      <c r="I419" s="23"/>
      <c r="J419" s="23"/>
      <c r="K419" s="23"/>
      <c r="L419" s="23"/>
      <c r="M419" s="23"/>
      <c r="AA419" s="24"/>
      <c r="AB419" s="24"/>
      <c r="AD419" s="25"/>
    </row>
    <row r="420" spans="3:30" ht="12.75" x14ac:dyDescent="0.2">
      <c r="C420" s="22"/>
      <c r="D420" s="22"/>
      <c r="H420" s="23"/>
      <c r="I420" s="23"/>
      <c r="J420" s="23"/>
      <c r="K420" s="23"/>
      <c r="L420" s="23"/>
      <c r="M420" s="23"/>
      <c r="AA420" s="24"/>
      <c r="AB420" s="24"/>
      <c r="AD420" s="25"/>
    </row>
    <row r="421" spans="3:30" ht="12.75" x14ac:dyDescent="0.2">
      <c r="C421" s="22"/>
      <c r="D421" s="22"/>
      <c r="H421" s="23"/>
      <c r="I421" s="23"/>
      <c r="J421" s="23"/>
      <c r="K421" s="23"/>
      <c r="L421" s="23"/>
      <c r="M421" s="23"/>
      <c r="AA421" s="24"/>
      <c r="AB421" s="24"/>
      <c r="AD421" s="25"/>
    </row>
    <row r="422" spans="3:30" ht="12.75" x14ac:dyDescent="0.2">
      <c r="C422" s="22"/>
      <c r="D422" s="22"/>
      <c r="H422" s="23"/>
      <c r="I422" s="23"/>
      <c r="J422" s="23"/>
      <c r="K422" s="23"/>
      <c r="L422" s="23"/>
      <c r="M422" s="23"/>
      <c r="AA422" s="24"/>
      <c r="AB422" s="24"/>
      <c r="AD422" s="25"/>
    </row>
    <row r="423" spans="3:30" ht="12.75" x14ac:dyDescent="0.2">
      <c r="C423" s="22"/>
      <c r="D423" s="22"/>
      <c r="H423" s="23"/>
      <c r="I423" s="23"/>
      <c r="J423" s="23"/>
      <c r="K423" s="23"/>
      <c r="L423" s="23"/>
      <c r="M423" s="23"/>
      <c r="AA423" s="24"/>
      <c r="AB423" s="24"/>
      <c r="AD423" s="25"/>
    </row>
    <row r="424" spans="3:30" ht="12.75" x14ac:dyDescent="0.2">
      <c r="C424" s="22"/>
      <c r="D424" s="22"/>
      <c r="H424" s="23"/>
      <c r="I424" s="23"/>
      <c r="J424" s="23"/>
      <c r="K424" s="23"/>
      <c r="L424" s="23"/>
      <c r="M424" s="23"/>
      <c r="AA424" s="24"/>
      <c r="AB424" s="24"/>
      <c r="AD424" s="25"/>
    </row>
    <row r="425" spans="3:30" ht="12.75" x14ac:dyDescent="0.2">
      <c r="C425" s="22"/>
      <c r="D425" s="22"/>
      <c r="H425" s="23"/>
      <c r="I425" s="23"/>
      <c r="J425" s="23"/>
      <c r="K425" s="23"/>
      <c r="L425" s="23"/>
      <c r="M425" s="23"/>
      <c r="AA425" s="24"/>
      <c r="AB425" s="24"/>
      <c r="AD425" s="25"/>
    </row>
    <row r="426" spans="3:30" ht="12.75" x14ac:dyDescent="0.2">
      <c r="C426" s="22"/>
      <c r="D426" s="22"/>
      <c r="H426" s="23"/>
      <c r="I426" s="23"/>
      <c r="J426" s="23"/>
      <c r="K426" s="23"/>
      <c r="L426" s="23"/>
      <c r="M426" s="23"/>
      <c r="AA426" s="24"/>
      <c r="AB426" s="24"/>
      <c r="AD426" s="25"/>
    </row>
    <row r="427" spans="3:30" ht="12.75" x14ac:dyDescent="0.2">
      <c r="C427" s="22"/>
      <c r="D427" s="22"/>
      <c r="H427" s="23"/>
      <c r="I427" s="23"/>
      <c r="J427" s="23"/>
      <c r="K427" s="23"/>
      <c r="L427" s="23"/>
      <c r="M427" s="23"/>
      <c r="AA427" s="24"/>
      <c r="AB427" s="24"/>
      <c r="AD427" s="25"/>
    </row>
    <row r="428" spans="3:30" ht="12.75" x14ac:dyDescent="0.2">
      <c r="C428" s="22"/>
      <c r="D428" s="22"/>
      <c r="H428" s="23"/>
      <c r="I428" s="23"/>
      <c r="J428" s="23"/>
      <c r="K428" s="23"/>
      <c r="L428" s="23"/>
      <c r="M428" s="23"/>
      <c r="AA428" s="24"/>
      <c r="AB428" s="24"/>
      <c r="AD428" s="25"/>
    </row>
    <row r="429" spans="3:30" ht="12.75" x14ac:dyDescent="0.2">
      <c r="C429" s="22"/>
      <c r="D429" s="22"/>
      <c r="H429" s="23"/>
      <c r="I429" s="23"/>
      <c r="J429" s="23"/>
      <c r="K429" s="23"/>
      <c r="L429" s="23"/>
      <c r="M429" s="23"/>
      <c r="AA429" s="24"/>
      <c r="AB429" s="24"/>
      <c r="AD429" s="25"/>
    </row>
    <row r="430" spans="3:30" ht="12.75" x14ac:dyDescent="0.2">
      <c r="C430" s="22"/>
      <c r="D430" s="22"/>
      <c r="H430" s="23"/>
      <c r="I430" s="23"/>
      <c r="J430" s="23"/>
      <c r="K430" s="23"/>
      <c r="L430" s="23"/>
      <c r="M430" s="23"/>
      <c r="AA430" s="24"/>
      <c r="AB430" s="24"/>
      <c r="AD430" s="25"/>
    </row>
    <row r="431" spans="3:30" ht="12.75" x14ac:dyDescent="0.2">
      <c r="C431" s="22"/>
      <c r="D431" s="22"/>
      <c r="H431" s="23"/>
      <c r="I431" s="23"/>
      <c r="J431" s="23"/>
      <c r="K431" s="23"/>
      <c r="L431" s="23"/>
      <c r="M431" s="23"/>
      <c r="AA431" s="24"/>
      <c r="AB431" s="24"/>
      <c r="AD431" s="25"/>
    </row>
    <row r="432" spans="3:30" ht="12.75" x14ac:dyDescent="0.2">
      <c r="C432" s="22"/>
      <c r="D432" s="22"/>
      <c r="H432" s="23"/>
      <c r="I432" s="23"/>
      <c r="J432" s="23"/>
      <c r="K432" s="23"/>
      <c r="L432" s="23"/>
      <c r="M432" s="23"/>
      <c r="AA432" s="24"/>
      <c r="AB432" s="24"/>
      <c r="AD432" s="25"/>
    </row>
    <row r="433" spans="3:30" ht="12.75" x14ac:dyDescent="0.2">
      <c r="C433" s="22"/>
      <c r="D433" s="22"/>
      <c r="H433" s="23"/>
      <c r="I433" s="23"/>
      <c r="J433" s="23"/>
      <c r="K433" s="23"/>
      <c r="L433" s="23"/>
      <c r="M433" s="23"/>
      <c r="AA433" s="24"/>
      <c r="AB433" s="24"/>
      <c r="AD433" s="25"/>
    </row>
    <row r="434" spans="3:30" ht="12.75" x14ac:dyDescent="0.2">
      <c r="C434" s="22"/>
      <c r="D434" s="22"/>
      <c r="H434" s="23"/>
      <c r="I434" s="23"/>
      <c r="J434" s="23"/>
      <c r="K434" s="23"/>
      <c r="L434" s="23"/>
      <c r="M434" s="23"/>
      <c r="AA434" s="24"/>
      <c r="AB434" s="24"/>
      <c r="AD434" s="25"/>
    </row>
    <row r="435" spans="3:30" ht="12.75" x14ac:dyDescent="0.2">
      <c r="C435" s="22"/>
      <c r="D435" s="22"/>
      <c r="H435" s="23"/>
      <c r="I435" s="23"/>
      <c r="J435" s="23"/>
      <c r="K435" s="23"/>
      <c r="L435" s="23"/>
      <c r="M435" s="23"/>
      <c r="AA435" s="24"/>
      <c r="AB435" s="24"/>
      <c r="AD435" s="25"/>
    </row>
    <row r="436" spans="3:30" ht="12.75" x14ac:dyDescent="0.2">
      <c r="C436" s="22"/>
      <c r="D436" s="22"/>
      <c r="H436" s="23"/>
      <c r="I436" s="23"/>
      <c r="J436" s="23"/>
      <c r="K436" s="23"/>
      <c r="L436" s="23"/>
      <c r="M436" s="23"/>
      <c r="AA436" s="24"/>
      <c r="AB436" s="24"/>
      <c r="AD436" s="25"/>
    </row>
    <row r="437" spans="3:30" ht="12.75" x14ac:dyDescent="0.2">
      <c r="C437" s="22"/>
      <c r="D437" s="22"/>
      <c r="H437" s="23"/>
      <c r="I437" s="23"/>
      <c r="J437" s="23"/>
      <c r="K437" s="23"/>
      <c r="L437" s="23"/>
      <c r="M437" s="23"/>
      <c r="AA437" s="24"/>
      <c r="AB437" s="24"/>
      <c r="AD437" s="25"/>
    </row>
    <row r="438" spans="3:30" ht="12.75" x14ac:dyDescent="0.2">
      <c r="C438" s="22"/>
      <c r="D438" s="22"/>
      <c r="H438" s="23"/>
      <c r="I438" s="23"/>
      <c r="J438" s="23"/>
      <c r="K438" s="23"/>
      <c r="L438" s="23"/>
      <c r="M438" s="23"/>
      <c r="AA438" s="24"/>
      <c r="AB438" s="24"/>
      <c r="AD438" s="25"/>
    </row>
    <row r="439" spans="3:30" ht="12.75" x14ac:dyDescent="0.2">
      <c r="C439" s="22"/>
      <c r="D439" s="22"/>
      <c r="H439" s="23"/>
      <c r="I439" s="23"/>
      <c r="J439" s="23"/>
      <c r="K439" s="23"/>
      <c r="L439" s="23"/>
      <c r="M439" s="23"/>
      <c r="AA439" s="24"/>
      <c r="AB439" s="24"/>
      <c r="AD439" s="25"/>
    </row>
    <row r="440" spans="3:30" ht="12.75" x14ac:dyDescent="0.2">
      <c r="C440" s="22"/>
      <c r="D440" s="22"/>
      <c r="H440" s="23"/>
      <c r="I440" s="23"/>
      <c r="J440" s="23"/>
      <c r="K440" s="23"/>
      <c r="L440" s="23"/>
      <c r="M440" s="23"/>
      <c r="AA440" s="24"/>
      <c r="AB440" s="24"/>
      <c r="AD440" s="25"/>
    </row>
    <row r="441" spans="3:30" ht="12.75" x14ac:dyDescent="0.2">
      <c r="C441" s="22"/>
      <c r="D441" s="22"/>
      <c r="H441" s="23"/>
      <c r="I441" s="23"/>
      <c r="J441" s="23"/>
      <c r="K441" s="23"/>
      <c r="L441" s="23"/>
      <c r="M441" s="23"/>
      <c r="AA441" s="24"/>
      <c r="AB441" s="24"/>
      <c r="AD441" s="25"/>
    </row>
    <row r="442" spans="3:30" ht="12.75" x14ac:dyDescent="0.2">
      <c r="C442" s="22"/>
      <c r="D442" s="22"/>
      <c r="H442" s="23"/>
      <c r="I442" s="23"/>
      <c r="J442" s="23"/>
      <c r="K442" s="23"/>
      <c r="L442" s="23"/>
      <c r="M442" s="23"/>
      <c r="AA442" s="24"/>
      <c r="AB442" s="24"/>
      <c r="AD442" s="25"/>
    </row>
    <row r="443" spans="3:30" ht="12.75" x14ac:dyDescent="0.2">
      <c r="C443" s="22"/>
      <c r="D443" s="22"/>
      <c r="H443" s="23"/>
      <c r="I443" s="23"/>
      <c r="J443" s="23"/>
      <c r="K443" s="23"/>
      <c r="L443" s="23"/>
      <c r="M443" s="23"/>
      <c r="AA443" s="24"/>
      <c r="AB443" s="24"/>
      <c r="AD443" s="25"/>
    </row>
    <row r="444" spans="3:30" ht="12.75" x14ac:dyDescent="0.2">
      <c r="C444" s="22"/>
      <c r="D444" s="22"/>
      <c r="H444" s="23"/>
      <c r="I444" s="23"/>
      <c r="J444" s="23"/>
      <c r="K444" s="23"/>
      <c r="L444" s="23"/>
      <c r="M444" s="23"/>
      <c r="AA444" s="24"/>
      <c r="AB444" s="24"/>
      <c r="AD444" s="25"/>
    </row>
    <row r="445" spans="3:30" ht="12.75" x14ac:dyDescent="0.2">
      <c r="C445" s="22"/>
      <c r="D445" s="22"/>
      <c r="H445" s="23"/>
      <c r="I445" s="23"/>
      <c r="J445" s="23"/>
      <c r="K445" s="23"/>
      <c r="L445" s="23"/>
      <c r="M445" s="23"/>
      <c r="AA445" s="24"/>
      <c r="AB445" s="24"/>
      <c r="AD445" s="25"/>
    </row>
    <row r="446" spans="3:30" ht="12.75" x14ac:dyDescent="0.2">
      <c r="C446" s="22"/>
      <c r="D446" s="22"/>
      <c r="H446" s="23"/>
      <c r="I446" s="23"/>
      <c r="J446" s="23"/>
      <c r="K446" s="23"/>
      <c r="L446" s="23"/>
      <c r="M446" s="23"/>
      <c r="AA446" s="24"/>
      <c r="AB446" s="24"/>
      <c r="AD446" s="25"/>
    </row>
    <row r="447" spans="3:30" ht="12.75" x14ac:dyDescent="0.2">
      <c r="C447" s="22"/>
      <c r="D447" s="22"/>
      <c r="H447" s="23"/>
      <c r="I447" s="23"/>
      <c r="J447" s="23"/>
      <c r="K447" s="23"/>
      <c r="L447" s="23"/>
      <c r="M447" s="23"/>
      <c r="AA447" s="24"/>
      <c r="AB447" s="24"/>
      <c r="AD447" s="25"/>
    </row>
    <row r="448" spans="3:30" ht="12.75" x14ac:dyDescent="0.2">
      <c r="C448" s="22"/>
      <c r="D448" s="22"/>
      <c r="H448" s="23"/>
      <c r="I448" s="23"/>
      <c r="J448" s="23"/>
      <c r="K448" s="23"/>
      <c r="L448" s="23"/>
      <c r="M448" s="23"/>
      <c r="AA448" s="24"/>
      <c r="AB448" s="24"/>
      <c r="AD448" s="25"/>
    </row>
    <row r="449" spans="3:30" ht="12.75" x14ac:dyDescent="0.2">
      <c r="C449" s="22"/>
      <c r="D449" s="22"/>
      <c r="H449" s="23"/>
      <c r="I449" s="23"/>
      <c r="J449" s="23"/>
      <c r="K449" s="23"/>
      <c r="L449" s="23"/>
      <c r="M449" s="23"/>
      <c r="AA449" s="24"/>
      <c r="AB449" s="24"/>
      <c r="AD449" s="25"/>
    </row>
    <row r="450" spans="3:30" ht="12.75" x14ac:dyDescent="0.2">
      <c r="C450" s="22"/>
      <c r="D450" s="22"/>
      <c r="H450" s="23"/>
      <c r="I450" s="23"/>
      <c r="J450" s="23"/>
      <c r="K450" s="23"/>
      <c r="L450" s="23"/>
      <c r="M450" s="23"/>
      <c r="AA450" s="24"/>
      <c r="AB450" s="24"/>
      <c r="AD450" s="25"/>
    </row>
    <row r="451" spans="3:30" ht="12.75" x14ac:dyDescent="0.2">
      <c r="C451" s="22"/>
      <c r="D451" s="22"/>
      <c r="H451" s="23"/>
      <c r="I451" s="23"/>
      <c r="J451" s="23"/>
      <c r="K451" s="23"/>
      <c r="L451" s="23"/>
      <c r="M451" s="23"/>
      <c r="AA451" s="24"/>
      <c r="AB451" s="24"/>
      <c r="AD451" s="25"/>
    </row>
    <row r="452" spans="3:30" ht="12.75" x14ac:dyDescent="0.2">
      <c r="C452" s="22"/>
      <c r="D452" s="22"/>
      <c r="H452" s="23"/>
      <c r="I452" s="23"/>
      <c r="J452" s="23"/>
      <c r="K452" s="23"/>
      <c r="L452" s="23"/>
      <c r="M452" s="23"/>
      <c r="AA452" s="24"/>
      <c r="AB452" s="24"/>
      <c r="AD452" s="25"/>
    </row>
    <row r="453" spans="3:30" ht="12.75" x14ac:dyDescent="0.2">
      <c r="C453" s="22"/>
      <c r="D453" s="22"/>
      <c r="H453" s="23"/>
      <c r="I453" s="23"/>
      <c r="J453" s="23"/>
      <c r="K453" s="23"/>
      <c r="L453" s="23"/>
      <c r="M453" s="23"/>
      <c r="AA453" s="24"/>
      <c r="AB453" s="24"/>
      <c r="AD453" s="25"/>
    </row>
    <row r="454" spans="3:30" ht="12.75" x14ac:dyDescent="0.2">
      <c r="C454" s="22"/>
      <c r="D454" s="22"/>
      <c r="H454" s="23"/>
      <c r="I454" s="23"/>
      <c r="J454" s="23"/>
      <c r="K454" s="23"/>
      <c r="L454" s="23"/>
      <c r="M454" s="23"/>
      <c r="AA454" s="24"/>
      <c r="AB454" s="24"/>
      <c r="AD454" s="25"/>
    </row>
    <row r="455" spans="3:30" ht="12.75" x14ac:dyDescent="0.2">
      <c r="C455" s="22"/>
      <c r="D455" s="22"/>
      <c r="H455" s="23"/>
      <c r="I455" s="23"/>
      <c r="J455" s="23"/>
      <c r="K455" s="23"/>
      <c r="L455" s="23"/>
      <c r="M455" s="23"/>
      <c r="AA455" s="24"/>
      <c r="AB455" s="24"/>
      <c r="AD455" s="25"/>
    </row>
    <row r="456" spans="3:30" ht="12.75" x14ac:dyDescent="0.2">
      <c r="C456" s="22"/>
      <c r="D456" s="22"/>
      <c r="H456" s="23"/>
      <c r="I456" s="23"/>
      <c r="J456" s="23"/>
      <c r="K456" s="23"/>
      <c r="L456" s="23"/>
      <c r="M456" s="23"/>
      <c r="AA456" s="24"/>
      <c r="AB456" s="24"/>
      <c r="AD456" s="25"/>
    </row>
    <row r="457" spans="3:30" ht="12.75" x14ac:dyDescent="0.2">
      <c r="C457" s="22"/>
      <c r="D457" s="22"/>
      <c r="H457" s="23"/>
      <c r="I457" s="23"/>
      <c r="J457" s="23"/>
      <c r="K457" s="23"/>
      <c r="L457" s="23"/>
      <c r="M457" s="23"/>
      <c r="AA457" s="24"/>
      <c r="AB457" s="24"/>
      <c r="AD457" s="25"/>
    </row>
    <row r="458" spans="3:30" ht="12.75" x14ac:dyDescent="0.2">
      <c r="C458" s="22"/>
      <c r="D458" s="22"/>
      <c r="H458" s="23"/>
      <c r="I458" s="23"/>
      <c r="J458" s="23"/>
      <c r="K458" s="23"/>
      <c r="L458" s="23"/>
      <c r="M458" s="23"/>
      <c r="AA458" s="24"/>
      <c r="AB458" s="24"/>
      <c r="AD458" s="25"/>
    </row>
    <row r="459" spans="3:30" ht="12.75" x14ac:dyDescent="0.2">
      <c r="C459" s="22"/>
      <c r="D459" s="22"/>
      <c r="H459" s="23"/>
      <c r="I459" s="23"/>
      <c r="J459" s="23"/>
      <c r="K459" s="23"/>
      <c r="L459" s="23"/>
      <c r="M459" s="23"/>
      <c r="AA459" s="24"/>
      <c r="AB459" s="24"/>
      <c r="AD459" s="25"/>
    </row>
    <row r="460" spans="3:30" ht="12.75" x14ac:dyDescent="0.2">
      <c r="C460" s="22"/>
      <c r="D460" s="22"/>
      <c r="H460" s="23"/>
      <c r="I460" s="23"/>
      <c r="J460" s="23"/>
      <c r="K460" s="23"/>
      <c r="L460" s="23"/>
      <c r="M460" s="23"/>
      <c r="AA460" s="24"/>
      <c r="AB460" s="24"/>
      <c r="AD460" s="25"/>
    </row>
    <row r="461" spans="3:30" ht="12.75" x14ac:dyDescent="0.2">
      <c r="C461" s="22"/>
      <c r="D461" s="22"/>
      <c r="H461" s="23"/>
      <c r="I461" s="23"/>
      <c r="J461" s="23"/>
      <c r="K461" s="23"/>
      <c r="L461" s="23"/>
      <c r="M461" s="23"/>
      <c r="AA461" s="24"/>
      <c r="AB461" s="24"/>
      <c r="AD461" s="25"/>
    </row>
    <row r="462" spans="3:30" ht="12.75" x14ac:dyDescent="0.2">
      <c r="C462" s="22"/>
      <c r="D462" s="22"/>
      <c r="H462" s="23"/>
      <c r="I462" s="23"/>
      <c r="J462" s="23"/>
      <c r="K462" s="23"/>
      <c r="L462" s="23"/>
      <c r="M462" s="23"/>
      <c r="AA462" s="24"/>
      <c r="AB462" s="24"/>
      <c r="AD462" s="25"/>
    </row>
    <row r="463" spans="3:30" ht="12.75" x14ac:dyDescent="0.2">
      <c r="C463" s="22"/>
      <c r="D463" s="22"/>
      <c r="H463" s="23"/>
      <c r="I463" s="23"/>
      <c r="J463" s="23"/>
      <c r="K463" s="23"/>
      <c r="L463" s="23"/>
      <c r="M463" s="23"/>
      <c r="AA463" s="24"/>
      <c r="AB463" s="24"/>
      <c r="AD463" s="25"/>
    </row>
    <row r="464" spans="3:30" ht="12.75" x14ac:dyDescent="0.2">
      <c r="C464" s="22"/>
      <c r="D464" s="22"/>
      <c r="H464" s="23"/>
      <c r="I464" s="23"/>
      <c r="J464" s="23"/>
      <c r="K464" s="23"/>
      <c r="L464" s="23"/>
      <c r="M464" s="23"/>
      <c r="AA464" s="24"/>
      <c r="AB464" s="24"/>
      <c r="AD464" s="25"/>
    </row>
    <row r="465" spans="3:30" ht="12.75" x14ac:dyDescent="0.2">
      <c r="C465" s="22"/>
      <c r="D465" s="22"/>
      <c r="H465" s="23"/>
      <c r="I465" s="23"/>
      <c r="J465" s="23"/>
      <c r="K465" s="23"/>
      <c r="L465" s="23"/>
      <c r="M465" s="23"/>
      <c r="AA465" s="24"/>
      <c r="AB465" s="24"/>
      <c r="AD465" s="25"/>
    </row>
    <row r="466" spans="3:30" ht="12.75" x14ac:dyDescent="0.2">
      <c r="C466" s="22"/>
      <c r="D466" s="22"/>
      <c r="H466" s="23"/>
      <c r="I466" s="23"/>
      <c r="J466" s="23"/>
      <c r="K466" s="23"/>
      <c r="L466" s="23"/>
      <c r="M466" s="23"/>
      <c r="AA466" s="24"/>
      <c r="AB466" s="24"/>
      <c r="AD466" s="25"/>
    </row>
    <row r="467" spans="3:30" ht="12.75" x14ac:dyDescent="0.2">
      <c r="C467" s="22"/>
      <c r="D467" s="22"/>
      <c r="H467" s="23"/>
      <c r="I467" s="23"/>
      <c r="J467" s="23"/>
      <c r="K467" s="23"/>
      <c r="L467" s="23"/>
      <c r="M467" s="23"/>
      <c r="AA467" s="24"/>
      <c r="AB467" s="24"/>
      <c r="AD467" s="25"/>
    </row>
    <row r="468" spans="3:30" ht="12.75" x14ac:dyDescent="0.2">
      <c r="C468" s="22"/>
      <c r="D468" s="22"/>
      <c r="H468" s="23"/>
      <c r="I468" s="23"/>
      <c r="J468" s="23"/>
      <c r="K468" s="23"/>
      <c r="L468" s="23"/>
      <c r="M468" s="23"/>
      <c r="AA468" s="24"/>
      <c r="AB468" s="24"/>
      <c r="AD468" s="25"/>
    </row>
    <row r="469" spans="3:30" ht="12.75" x14ac:dyDescent="0.2">
      <c r="C469" s="22"/>
      <c r="D469" s="22"/>
      <c r="H469" s="23"/>
      <c r="I469" s="23"/>
      <c r="J469" s="23"/>
      <c r="K469" s="23"/>
      <c r="L469" s="23"/>
      <c r="M469" s="23"/>
      <c r="AA469" s="24"/>
      <c r="AB469" s="24"/>
      <c r="AD469" s="25"/>
    </row>
    <row r="470" spans="3:30" ht="12.75" x14ac:dyDescent="0.2">
      <c r="C470" s="22"/>
      <c r="D470" s="22"/>
      <c r="H470" s="23"/>
      <c r="I470" s="23"/>
      <c r="J470" s="23"/>
      <c r="K470" s="23"/>
      <c r="L470" s="23"/>
      <c r="M470" s="23"/>
      <c r="AA470" s="24"/>
      <c r="AB470" s="24"/>
      <c r="AD470" s="25"/>
    </row>
    <row r="471" spans="3:30" ht="12.75" x14ac:dyDescent="0.2">
      <c r="C471" s="22"/>
      <c r="D471" s="22"/>
      <c r="H471" s="23"/>
      <c r="I471" s="23"/>
      <c r="J471" s="23"/>
      <c r="K471" s="23"/>
      <c r="L471" s="23"/>
      <c r="M471" s="23"/>
      <c r="AA471" s="24"/>
      <c r="AB471" s="24"/>
      <c r="AD471" s="25"/>
    </row>
    <row r="472" spans="3:30" ht="12.75" x14ac:dyDescent="0.2">
      <c r="C472" s="22"/>
      <c r="D472" s="22"/>
      <c r="H472" s="23"/>
      <c r="I472" s="23"/>
      <c r="J472" s="23"/>
      <c r="K472" s="23"/>
      <c r="L472" s="23"/>
      <c r="M472" s="23"/>
      <c r="AA472" s="24"/>
      <c r="AB472" s="24"/>
      <c r="AD472" s="25"/>
    </row>
    <row r="473" spans="3:30" ht="12.75" x14ac:dyDescent="0.2">
      <c r="C473" s="22"/>
      <c r="D473" s="22"/>
      <c r="H473" s="23"/>
      <c r="I473" s="23"/>
      <c r="J473" s="23"/>
      <c r="K473" s="23"/>
      <c r="L473" s="23"/>
      <c r="M473" s="23"/>
      <c r="AA473" s="24"/>
      <c r="AB473" s="24"/>
      <c r="AD473" s="25"/>
    </row>
    <row r="474" spans="3:30" ht="12.75" x14ac:dyDescent="0.2">
      <c r="C474" s="22"/>
      <c r="D474" s="22"/>
      <c r="H474" s="23"/>
      <c r="I474" s="23"/>
      <c r="J474" s="23"/>
      <c r="K474" s="23"/>
      <c r="L474" s="23"/>
      <c r="M474" s="23"/>
      <c r="AA474" s="24"/>
      <c r="AB474" s="24"/>
      <c r="AD474" s="25"/>
    </row>
    <row r="475" spans="3:30" ht="12.75" x14ac:dyDescent="0.2">
      <c r="C475" s="22"/>
      <c r="D475" s="22"/>
      <c r="H475" s="23"/>
      <c r="I475" s="23"/>
      <c r="J475" s="23"/>
      <c r="K475" s="23"/>
      <c r="L475" s="23"/>
      <c r="M475" s="23"/>
      <c r="AA475" s="24"/>
      <c r="AB475" s="24"/>
      <c r="AD475" s="25"/>
    </row>
    <row r="476" spans="3:30" ht="12.75" x14ac:dyDescent="0.2">
      <c r="C476" s="22"/>
      <c r="D476" s="22"/>
      <c r="H476" s="23"/>
      <c r="I476" s="23"/>
      <c r="J476" s="23"/>
      <c r="K476" s="23"/>
      <c r="L476" s="23"/>
      <c r="M476" s="23"/>
      <c r="AA476" s="24"/>
      <c r="AB476" s="24"/>
      <c r="AD476" s="25"/>
    </row>
    <row r="477" spans="3:30" ht="12.75" x14ac:dyDescent="0.2">
      <c r="C477" s="22"/>
      <c r="D477" s="22"/>
      <c r="H477" s="23"/>
      <c r="I477" s="23"/>
      <c r="J477" s="23"/>
      <c r="K477" s="23"/>
      <c r="L477" s="23"/>
      <c r="M477" s="23"/>
      <c r="AA477" s="24"/>
      <c r="AB477" s="24"/>
      <c r="AD477" s="25"/>
    </row>
    <row r="478" spans="3:30" ht="12.75" x14ac:dyDescent="0.2">
      <c r="C478" s="22"/>
      <c r="D478" s="22"/>
      <c r="H478" s="23"/>
      <c r="I478" s="23"/>
      <c r="J478" s="23"/>
      <c r="K478" s="23"/>
      <c r="L478" s="23"/>
      <c r="M478" s="23"/>
      <c r="AA478" s="24"/>
      <c r="AB478" s="24"/>
      <c r="AD478" s="25"/>
    </row>
    <row r="479" spans="3:30" ht="12.75" x14ac:dyDescent="0.2">
      <c r="C479" s="22"/>
      <c r="D479" s="22"/>
      <c r="H479" s="23"/>
      <c r="I479" s="23"/>
      <c r="J479" s="23"/>
      <c r="K479" s="23"/>
      <c r="L479" s="23"/>
      <c r="M479" s="23"/>
      <c r="AA479" s="24"/>
      <c r="AB479" s="24"/>
      <c r="AD479" s="25"/>
    </row>
    <row r="480" spans="3:30" ht="12.75" x14ac:dyDescent="0.2">
      <c r="C480" s="22"/>
      <c r="D480" s="22"/>
      <c r="H480" s="23"/>
      <c r="I480" s="23"/>
      <c r="J480" s="23"/>
      <c r="K480" s="23"/>
      <c r="L480" s="23"/>
      <c r="M480" s="23"/>
      <c r="AA480" s="24"/>
      <c r="AB480" s="24"/>
      <c r="AD480" s="25"/>
    </row>
    <row r="481" spans="3:30" ht="12.75" x14ac:dyDescent="0.2">
      <c r="C481" s="22"/>
      <c r="D481" s="22"/>
      <c r="H481" s="23"/>
      <c r="I481" s="23"/>
      <c r="J481" s="23"/>
      <c r="K481" s="23"/>
      <c r="L481" s="23"/>
      <c r="M481" s="23"/>
      <c r="AA481" s="24"/>
      <c r="AB481" s="24"/>
      <c r="AD481" s="25"/>
    </row>
    <row r="482" spans="3:30" ht="12.75" x14ac:dyDescent="0.2">
      <c r="C482" s="22"/>
      <c r="D482" s="22"/>
      <c r="H482" s="23"/>
      <c r="I482" s="23"/>
      <c r="J482" s="23"/>
      <c r="K482" s="23"/>
      <c r="L482" s="23"/>
      <c r="M482" s="23"/>
      <c r="AA482" s="24"/>
      <c r="AB482" s="24"/>
      <c r="AD482" s="25"/>
    </row>
    <row r="483" spans="3:30" ht="12.75" x14ac:dyDescent="0.2">
      <c r="C483" s="22"/>
      <c r="D483" s="22"/>
      <c r="H483" s="23"/>
      <c r="I483" s="23"/>
      <c r="J483" s="23"/>
      <c r="K483" s="23"/>
      <c r="L483" s="23"/>
      <c r="M483" s="23"/>
      <c r="AA483" s="24"/>
      <c r="AB483" s="24"/>
      <c r="AD483" s="25"/>
    </row>
    <row r="484" spans="3:30" ht="12.75" x14ac:dyDescent="0.2">
      <c r="C484" s="22"/>
      <c r="D484" s="22"/>
      <c r="H484" s="23"/>
      <c r="I484" s="23"/>
      <c r="J484" s="23"/>
      <c r="K484" s="23"/>
      <c r="L484" s="23"/>
      <c r="M484" s="23"/>
      <c r="AA484" s="24"/>
      <c r="AB484" s="24"/>
      <c r="AD484" s="25"/>
    </row>
    <row r="485" spans="3:30" ht="12.75" x14ac:dyDescent="0.2">
      <c r="C485" s="22"/>
      <c r="D485" s="22"/>
      <c r="H485" s="23"/>
      <c r="I485" s="23"/>
      <c r="J485" s="23"/>
      <c r="K485" s="23"/>
      <c r="L485" s="23"/>
      <c r="M485" s="23"/>
      <c r="AA485" s="24"/>
      <c r="AB485" s="24"/>
      <c r="AD485" s="25"/>
    </row>
    <row r="486" spans="3:30" ht="12.75" x14ac:dyDescent="0.2">
      <c r="C486" s="22"/>
      <c r="D486" s="22"/>
      <c r="H486" s="23"/>
      <c r="I486" s="23"/>
      <c r="J486" s="23"/>
      <c r="K486" s="23"/>
      <c r="L486" s="23"/>
      <c r="M486" s="23"/>
      <c r="AA486" s="24"/>
      <c r="AB486" s="24"/>
      <c r="AD486" s="25"/>
    </row>
    <row r="487" spans="3:30" ht="12.75" x14ac:dyDescent="0.2">
      <c r="C487" s="22"/>
      <c r="D487" s="22"/>
      <c r="H487" s="23"/>
      <c r="I487" s="23"/>
      <c r="J487" s="23"/>
      <c r="K487" s="23"/>
      <c r="L487" s="23"/>
      <c r="M487" s="23"/>
      <c r="AA487" s="24"/>
      <c r="AB487" s="24"/>
      <c r="AD487" s="25"/>
    </row>
    <row r="488" spans="3:30" ht="12.75" x14ac:dyDescent="0.2">
      <c r="C488" s="22"/>
      <c r="D488" s="22"/>
      <c r="H488" s="23"/>
      <c r="I488" s="23"/>
      <c r="J488" s="23"/>
      <c r="K488" s="23"/>
      <c r="L488" s="23"/>
      <c r="M488" s="23"/>
      <c r="AA488" s="24"/>
      <c r="AB488" s="24"/>
      <c r="AD488" s="25"/>
    </row>
    <row r="489" spans="3:30" ht="12.75" x14ac:dyDescent="0.2">
      <c r="C489" s="22"/>
      <c r="D489" s="22"/>
      <c r="H489" s="23"/>
      <c r="I489" s="23"/>
      <c r="J489" s="23"/>
      <c r="K489" s="23"/>
      <c r="L489" s="23"/>
      <c r="M489" s="23"/>
      <c r="AA489" s="24"/>
      <c r="AB489" s="24"/>
      <c r="AD489" s="25"/>
    </row>
    <row r="490" spans="3:30" ht="12.75" x14ac:dyDescent="0.2">
      <c r="C490" s="22"/>
      <c r="D490" s="22"/>
      <c r="H490" s="23"/>
      <c r="I490" s="23"/>
      <c r="J490" s="23"/>
      <c r="K490" s="23"/>
      <c r="L490" s="23"/>
      <c r="M490" s="23"/>
      <c r="AA490" s="24"/>
      <c r="AB490" s="24"/>
      <c r="AD490" s="25"/>
    </row>
    <row r="491" spans="3:30" ht="12.75" x14ac:dyDescent="0.2">
      <c r="C491" s="22"/>
      <c r="D491" s="22"/>
      <c r="H491" s="23"/>
      <c r="I491" s="23"/>
      <c r="J491" s="23"/>
      <c r="K491" s="23"/>
      <c r="L491" s="23"/>
      <c r="M491" s="23"/>
      <c r="AA491" s="24"/>
      <c r="AB491" s="24"/>
      <c r="AD491" s="25"/>
    </row>
    <row r="492" spans="3:30" ht="12.75" x14ac:dyDescent="0.2">
      <c r="C492" s="22"/>
      <c r="D492" s="22"/>
      <c r="H492" s="23"/>
      <c r="I492" s="23"/>
      <c r="J492" s="23"/>
      <c r="K492" s="23"/>
      <c r="L492" s="23"/>
      <c r="M492" s="23"/>
      <c r="AA492" s="24"/>
      <c r="AB492" s="24"/>
      <c r="AD492" s="25"/>
    </row>
    <row r="493" spans="3:30" ht="12.75" x14ac:dyDescent="0.2">
      <c r="C493" s="22"/>
      <c r="D493" s="22"/>
      <c r="H493" s="23"/>
      <c r="I493" s="23"/>
      <c r="J493" s="23"/>
      <c r="K493" s="23"/>
      <c r="L493" s="23"/>
      <c r="M493" s="23"/>
      <c r="AA493" s="24"/>
      <c r="AB493" s="24"/>
      <c r="AD493" s="25"/>
    </row>
    <row r="494" spans="3:30" ht="12.75" x14ac:dyDescent="0.2">
      <c r="C494" s="22"/>
      <c r="D494" s="22"/>
      <c r="H494" s="23"/>
      <c r="I494" s="23"/>
      <c r="J494" s="23"/>
      <c r="K494" s="23"/>
      <c r="L494" s="23"/>
      <c r="M494" s="23"/>
      <c r="AA494" s="24"/>
      <c r="AB494" s="24"/>
      <c r="AD494" s="25"/>
    </row>
    <row r="495" spans="3:30" ht="12.75" x14ac:dyDescent="0.2">
      <c r="C495" s="22"/>
      <c r="D495" s="22"/>
      <c r="H495" s="23"/>
      <c r="I495" s="23"/>
      <c r="J495" s="23"/>
      <c r="K495" s="23"/>
      <c r="L495" s="23"/>
      <c r="M495" s="23"/>
      <c r="AA495" s="24"/>
      <c r="AB495" s="24"/>
      <c r="AD495" s="25"/>
    </row>
    <row r="496" spans="3:30" ht="12.75" x14ac:dyDescent="0.2">
      <c r="C496" s="22"/>
      <c r="D496" s="22"/>
      <c r="H496" s="23"/>
      <c r="I496" s="23"/>
      <c r="J496" s="23"/>
      <c r="K496" s="23"/>
      <c r="L496" s="23"/>
      <c r="M496" s="23"/>
      <c r="AA496" s="24"/>
      <c r="AB496" s="24"/>
      <c r="AD496" s="25"/>
    </row>
    <row r="497" spans="3:30" ht="12.75" x14ac:dyDescent="0.2">
      <c r="C497" s="22"/>
      <c r="D497" s="22"/>
      <c r="H497" s="23"/>
      <c r="I497" s="23"/>
      <c r="J497" s="23"/>
      <c r="K497" s="23"/>
      <c r="L497" s="23"/>
      <c r="M497" s="23"/>
      <c r="AA497" s="24"/>
      <c r="AB497" s="24"/>
      <c r="AD497" s="25"/>
    </row>
    <row r="498" spans="3:30" ht="12.75" x14ac:dyDescent="0.2">
      <c r="C498" s="22"/>
      <c r="D498" s="22"/>
      <c r="H498" s="23"/>
      <c r="I498" s="23"/>
      <c r="J498" s="23"/>
      <c r="K498" s="23"/>
      <c r="L498" s="23"/>
      <c r="M498" s="23"/>
      <c r="AA498" s="24"/>
      <c r="AB498" s="24"/>
      <c r="AD498" s="25"/>
    </row>
    <row r="499" spans="3:30" ht="12.75" x14ac:dyDescent="0.2">
      <c r="C499" s="22"/>
      <c r="D499" s="22"/>
      <c r="H499" s="23"/>
      <c r="I499" s="23"/>
      <c r="J499" s="23"/>
      <c r="K499" s="23"/>
      <c r="L499" s="23"/>
      <c r="M499" s="23"/>
      <c r="AA499" s="24"/>
      <c r="AB499" s="24"/>
      <c r="AD499" s="25"/>
    </row>
    <row r="500" spans="3:30" ht="12.75" x14ac:dyDescent="0.2">
      <c r="C500" s="22"/>
      <c r="D500" s="22"/>
      <c r="H500" s="23"/>
      <c r="I500" s="23"/>
      <c r="J500" s="23"/>
      <c r="K500" s="23"/>
      <c r="L500" s="23"/>
      <c r="M500" s="23"/>
      <c r="AA500" s="24"/>
      <c r="AB500" s="24"/>
      <c r="AD500" s="25"/>
    </row>
    <row r="501" spans="3:30" ht="12.75" x14ac:dyDescent="0.2">
      <c r="C501" s="22"/>
      <c r="D501" s="22"/>
      <c r="H501" s="23"/>
      <c r="I501" s="23"/>
      <c r="J501" s="23"/>
      <c r="K501" s="23"/>
      <c r="L501" s="23"/>
      <c r="M501" s="23"/>
      <c r="AA501" s="24"/>
      <c r="AB501" s="24"/>
      <c r="AD501" s="25"/>
    </row>
    <row r="502" spans="3:30" ht="12.75" x14ac:dyDescent="0.2">
      <c r="C502" s="22"/>
      <c r="D502" s="22"/>
      <c r="H502" s="23"/>
      <c r="I502" s="23"/>
      <c r="J502" s="23"/>
      <c r="K502" s="23"/>
      <c r="L502" s="23"/>
      <c r="M502" s="23"/>
      <c r="AA502" s="24"/>
      <c r="AB502" s="24"/>
      <c r="AD502" s="25"/>
    </row>
    <row r="503" spans="3:30" ht="12.75" x14ac:dyDescent="0.2">
      <c r="C503" s="22"/>
      <c r="D503" s="22"/>
      <c r="H503" s="23"/>
      <c r="I503" s="23"/>
      <c r="J503" s="23"/>
      <c r="K503" s="23"/>
      <c r="L503" s="23"/>
      <c r="M503" s="23"/>
      <c r="AA503" s="24"/>
      <c r="AB503" s="24"/>
      <c r="AD503" s="25"/>
    </row>
    <row r="504" spans="3:30" ht="12.75" x14ac:dyDescent="0.2">
      <c r="C504" s="22"/>
      <c r="D504" s="22"/>
      <c r="H504" s="23"/>
      <c r="I504" s="23"/>
      <c r="J504" s="23"/>
      <c r="K504" s="23"/>
      <c r="L504" s="23"/>
      <c r="M504" s="23"/>
      <c r="AA504" s="24"/>
      <c r="AB504" s="24"/>
      <c r="AD504" s="25"/>
    </row>
    <row r="505" spans="3:30" ht="12.75" x14ac:dyDescent="0.2">
      <c r="C505" s="22"/>
      <c r="D505" s="22"/>
      <c r="H505" s="23"/>
      <c r="I505" s="23"/>
      <c r="J505" s="23"/>
      <c r="K505" s="23"/>
      <c r="L505" s="23"/>
      <c r="M505" s="23"/>
      <c r="AA505" s="24"/>
      <c r="AB505" s="24"/>
      <c r="AD505" s="25"/>
    </row>
    <row r="506" spans="3:30" ht="12.75" x14ac:dyDescent="0.2">
      <c r="C506" s="22"/>
      <c r="D506" s="22"/>
      <c r="H506" s="23"/>
      <c r="I506" s="23"/>
      <c r="J506" s="23"/>
      <c r="K506" s="23"/>
      <c r="L506" s="23"/>
      <c r="M506" s="23"/>
      <c r="AA506" s="24"/>
      <c r="AB506" s="24"/>
      <c r="AD506" s="25"/>
    </row>
    <row r="507" spans="3:30" ht="12.75" x14ac:dyDescent="0.2">
      <c r="C507" s="22"/>
      <c r="D507" s="22"/>
      <c r="H507" s="23"/>
      <c r="I507" s="23"/>
      <c r="J507" s="23"/>
      <c r="K507" s="23"/>
      <c r="L507" s="23"/>
      <c r="M507" s="23"/>
      <c r="AA507" s="24"/>
      <c r="AB507" s="24"/>
      <c r="AD507" s="25"/>
    </row>
    <row r="508" spans="3:30" ht="12.75" x14ac:dyDescent="0.2">
      <c r="C508" s="22"/>
      <c r="D508" s="22"/>
      <c r="H508" s="23"/>
      <c r="I508" s="23"/>
      <c r="J508" s="23"/>
      <c r="K508" s="23"/>
      <c r="L508" s="23"/>
      <c r="M508" s="23"/>
      <c r="AA508" s="24"/>
      <c r="AB508" s="24"/>
      <c r="AD508" s="25"/>
    </row>
    <row r="509" spans="3:30" ht="12.75" x14ac:dyDescent="0.2">
      <c r="C509" s="22"/>
      <c r="D509" s="22"/>
      <c r="H509" s="23"/>
      <c r="I509" s="23"/>
      <c r="J509" s="23"/>
      <c r="K509" s="23"/>
      <c r="L509" s="23"/>
      <c r="M509" s="23"/>
      <c r="AA509" s="24"/>
      <c r="AB509" s="24"/>
      <c r="AD509" s="25"/>
    </row>
    <row r="510" spans="3:30" ht="12.75" x14ac:dyDescent="0.2">
      <c r="C510" s="22"/>
      <c r="D510" s="22"/>
      <c r="H510" s="23"/>
      <c r="I510" s="23"/>
      <c r="J510" s="23"/>
      <c r="K510" s="23"/>
      <c r="L510" s="23"/>
      <c r="M510" s="23"/>
      <c r="AA510" s="24"/>
      <c r="AB510" s="24"/>
      <c r="AD510" s="25"/>
    </row>
    <row r="511" spans="3:30" ht="12.75" x14ac:dyDescent="0.2">
      <c r="C511" s="22"/>
      <c r="D511" s="22"/>
      <c r="H511" s="23"/>
      <c r="I511" s="23"/>
      <c r="J511" s="23"/>
      <c r="K511" s="23"/>
      <c r="L511" s="23"/>
      <c r="M511" s="23"/>
      <c r="AA511" s="24"/>
      <c r="AB511" s="24"/>
      <c r="AD511" s="25"/>
    </row>
    <row r="512" spans="3:30" ht="12.75" x14ac:dyDescent="0.2">
      <c r="C512" s="22"/>
      <c r="D512" s="22"/>
      <c r="H512" s="23"/>
      <c r="I512" s="23"/>
      <c r="J512" s="23"/>
      <c r="K512" s="23"/>
      <c r="L512" s="23"/>
      <c r="M512" s="23"/>
      <c r="AA512" s="24"/>
      <c r="AB512" s="24"/>
      <c r="AD512" s="25"/>
    </row>
    <row r="513" spans="3:30" ht="12.75" x14ac:dyDescent="0.2">
      <c r="C513" s="22"/>
      <c r="D513" s="22"/>
      <c r="H513" s="23"/>
      <c r="I513" s="23"/>
      <c r="J513" s="23"/>
      <c r="K513" s="23"/>
      <c r="L513" s="23"/>
      <c r="M513" s="23"/>
      <c r="AA513" s="24"/>
      <c r="AB513" s="24"/>
      <c r="AD513" s="25"/>
    </row>
    <row r="514" spans="3:30" ht="12.75" x14ac:dyDescent="0.2">
      <c r="C514" s="22"/>
      <c r="D514" s="22"/>
      <c r="H514" s="23"/>
      <c r="I514" s="23"/>
      <c r="J514" s="23"/>
      <c r="K514" s="23"/>
      <c r="L514" s="23"/>
      <c r="M514" s="23"/>
      <c r="AA514" s="24"/>
      <c r="AB514" s="24"/>
      <c r="AD514" s="25"/>
    </row>
    <row r="515" spans="3:30" ht="12.75" x14ac:dyDescent="0.2">
      <c r="C515" s="22"/>
      <c r="D515" s="22"/>
      <c r="H515" s="23"/>
      <c r="I515" s="23"/>
      <c r="J515" s="23"/>
      <c r="K515" s="23"/>
      <c r="L515" s="23"/>
      <c r="M515" s="23"/>
      <c r="AA515" s="24"/>
      <c r="AB515" s="24"/>
      <c r="AD515" s="25"/>
    </row>
    <row r="516" spans="3:30" ht="12.75" x14ac:dyDescent="0.2">
      <c r="C516" s="22"/>
      <c r="D516" s="22"/>
      <c r="H516" s="23"/>
      <c r="I516" s="23"/>
      <c r="J516" s="23"/>
      <c r="K516" s="23"/>
      <c r="L516" s="23"/>
      <c r="M516" s="23"/>
      <c r="AA516" s="24"/>
      <c r="AB516" s="24"/>
      <c r="AD516" s="25"/>
    </row>
    <row r="517" spans="3:30" ht="12.75" x14ac:dyDescent="0.2">
      <c r="C517" s="22"/>
      <c r="D517" s="22"/>
      <c r="H517" s="23"/>
      <c r="I517" s="23"/>
      <c r="J517" s="23"/>
      <c r="K517" s="23"/>
      <c r="L517" s="23"/>
      <c r="M517" s="23"/>
      <c r="AA517" s="24"/>
      <c r="AB517" s="24"/>
      <c r="AD517" s="25"/>
    </row>
    <row r="518" spans="3:30" ht="12.75" x14ac:dyDescent="0.2">
      <c r="C518" s="22"/>
      <c r="D518" s="22"/>
      <c r="H518" s="23"/>
      <c r="I518" s="23"/>
      <c r="J518" s="23"/>
      <c r="K518" s="23"/>
      <c r="L518" s="23"/>
      <c r="M518" s="23"/>
      <c r="AA518" s="24"/>
      <c r="AB518" s="24"/>
      <c r="AD518" s="25"/>
    </row>
    <row r="519" spans="3:30" ht="12.75" x14ac:dyDescent="0.2">
      <c r="C519" s="22"/>
      <c r="D519" s="22"/>
      <c r="H519" s="23"/>
      <c r="I519" s="23"/>
      <c r="J519" s="23"/>
      <c r="K519" s="23"/>
      <c r="L519" s="23"/>
      <c r="M519" s="23"/>
      <c r="AA519" s="24"/>
      <c r="AB519" s="24"/>
      <c r="AD519" s="25"/>
    </row>
    <row r="520" spans="3:30" ht="12.75" x14ac:dyDescent="0.2">
      <c r="C520" s="22"/>
      <c r="D520" s="22"/>
      <c r="H520" s="23"/>
      <c r="I520" s="23"/>
      <c r="J520" s="23"/>
      <c r="K520" s="23"/>
      <c r="L520" s="23"/>
      <c r="M520" s="23"/>
      <c r="AA520" s="24"/>
      <c r="AB520" s="24"/>
      <c r="AD520" s="25"/>
    </row>
    <row r="521" spans="3:30" ht="12.75" x14ac:dyDescent="0.2">
      <c r="C521" s="22"/>
      <c r="D521" s="22"/>
      <c r="H521" s="23"/>
      <c r="I521" s="23"/>
      <c r="J521" s="23"/>
      <c r="K521" s="23"/>
      <c r="L521" s="23"/>
      <c r="M521" s="23"/>
      <c r="AA521" s="24"/>
      <c r="AB521" s="24"/>
      <c r="AD521" s="25"/>
    </row>
    <row r="522" spans="3:30" ht="12.75" x14ac:dyDescent="0.2">
      <c r="C522" s="22"/>
      <c r="D522" s="22"/>
      <c r="H522" s="23"/>
      <c r="I522" s="23"/>
      <c r="J522" s="23"/>
      <c r="K522" s="23"/>
      <c r="L522" s="23"/>
      <c r="M522" s="23"/>
      <c r="AA522" s="24"/>
      <c r="AB522" s="24"/>
      <c r="AD522" s="25"/>
    </row>
    <row r="523" spans="3:30" ht="12.75" x14ac:dyDescent="0.2">
      <c r="C523" s="22"/>
      <c r="D523" s="22"/>
      <c r="H523" s="23"/>
      <c r="I523" s="23"/>
      <c r="J523" s="23"/>
      <c r="K523" s="23"/>
      <c r="L523" s="23"/>
      <c r="M523" s="23"/>
      <c r="AA523" s="24"/>
      <c r="AB523" s="24"/>
      <c r="AD523" s="25"/>
    </row>
    <row r="524" spans="3:30" ht="12.75" x14ac:dyDescent="0.2">
      <c r="C524" s="22"/>
      <c r="D524" s="22"/>
      <c r="H524" s="23"/>
      <c r="I524" s="23"/>
      <c r="J524" s="23"/>
      <c r="K524" s="23"/>
      <c r="L524" s="23"/>
      <c r="M524" s="23"/>
      <c r="AA524" s="24"/>
      <c r="AB524" s="24"/>
      <c r="AD524" s="25"/>
    </row>
    <row r="525" spans="3:30" ht="12.75" x14ac:dyDescent="0.2">
      <c r="C525" s="22"/>
      <c r="D525" s="22"/>
      <c r="H525" s="23"/>
      <c r="I525" s="23"/>
      <c r="J525" s="23"/>
      <c r="K525" s="23"/>
      <c r="L525" s="23"/>
      <c r="M525" s="23"/>
      <c r="AA525" s="24"/>
      <c r="AB525" s="24"/>
      <c r="AD525" s="25"/>
    </row>
    <row r="526" spans="3:30" ht="12.75" x14ac:dyDescent="0.2">
      <c r="C526" s="22"/>
      <c r="D526" s="22"/>
      <c r="H526" s="23"/>
      <c r="I526" s="23"/>
      <c r="J526" s="23"/>
      <c r="K526" s="23"/>
      <c r="L526" s="23"/>
      <c r="M526" s="23"/>
      <c r="AA526" s="24"/>
      <c r="AB526" s="24"/>
      <c r="AD526" s="25"/>
    </row>
    <row r="527" spans="3:30" ht="12.75" x14ac:dyDescent="0.2">
      <c r="C527" s="22"/>
      <c r="D527" s="22"/>
      <c r="H527" s="23"/>
      <c r="I527" s="23"/>
      <c r="J527" s="23"/>
      <c r="K527" s="23"/>
      <c r="L527" s="23"/>
      <c r="M527" s="23"/>
      <c r="AA527" s="24"/>
      <c r="AB527" s="24"/>
      <c r="AD527" s="25"/>
    </row>
    <row r="528" spans="3:30" ht="12.75" x14ac:dyDescent="0.2">
      <c r="C528" s="22"/>
      <c r="D528" s="22"/>
      <c r="H528" s="23"/>
      <c r="I528" s="23"/>
      <c r="J528" s="23"/>
      <c r="K528" s="23"/>
      <c r="L528" s="23"/>
      <c r="M528" s="23"/>
      <c r="AA528" s="24"/>
      <c r="AB528" s="24"/>
      <c r="AD528" s="25"/>
    </row>
    <row r="529" spans="3:30" ht="12.75" x14ac:dyDescent="0.2">
      <c r="C529" s="22"/>
      <c r="D529" s="22"/>
      <c r="H529" s="23"/>
      <c r="I529" s="23"/>
      <c r="J529" s="23"/>
      <c r="K529" s="23"/>
      <c r="L529" s="23"/>
      <c r="M529" s="23"/>
      <c r="AA529" s="24"/>
      <c r="AB529" s="24"/>
      <c r="AD529" s="25"/>
    </row>
    <row r="530" spans="3:30" ht="12.75" x14ac:dyDescent="0.2">
      <c r="C530" s="22"/>
      <c r="D530" s="22"/>
      <c r="H530" s="23"/>
      <c r="I530" s="23"/>
      <c r="J530" s="23"/>
      <c r="K530" s="23"/>
      <c r="L530" s="23"/>
      <c r="M530" s="23"/>
      <c r="AA530" s="24"/>
      <c r="AB530" s="24"/>
      <c r="AD530" s="25"/>
    </row>
    <row r="531" spans="3:30" ht="12.75" x14ac:dyDescent="0.2">
      <c r="C531" s="22"/>
      <c r="D531" s="22"/>
      <c r="H531" s="23"/>
      <c r="I531" s="23"/>
      <c r="J531" s="23"/>
      <c r="K531" s="23"/>
      <c r="L531" s="23"/>
      <c r="M531" s="23"/>
      <c r="AA531" s="24"/>
      <c r="AB531" s="24"/>
      <c r="AD531" s="25"/>
    </row>
    <row r="532" spans="3:30" ht="12.75" x14ac:dyDescent="0.2">
      <c r="C532" s="22"/>
      <c r="D532" s="22"/>
      <c r="H532" s="23"/>
      <c r="I532" s="23"/>
      <c r="J532" s="23"/>
      <c r="K532" s="23"/>
      <c r="L532" s="23"/>
      <c r="M532" s="23"/>
      <c r="AA532" s="24"/>
      <c r="AB532" s="24"/>
      <c r="AD532" s="25"/>
    </row>
    <row r="533" spans="3:30" ht="12.75" x14ac:dyDescent="0.2">
      <c r="C533" s="22"/>
      <c r="D533" s="22"/>
      <c r="H533" s="23"/>
      <c r="I533" s="23"/>
      <c r="J533" s="23"/>
      <c r="K533" s="23"/>
      <c r="L533" s="23"/>
      <c r="M533" s="23"/>
      <c r="AA533" s="24"/>
      <c r="AB533" s="24"/>
      <c r="AD533" s="25"/>
    </row>
    <row r="534" spans="3:30" ht="12.75" x14ac:dyDescent="0.2">
      <c r="C534" s="22"/>
      <c r="D534" s="22"/>
      <c r="H534" s="23"/>
      <c r="I534" s="23"/>
      <c r="J534" s="23"/>
      <c r="K534" s="23"/>
      <c r="L534" s="23"/>
      <c r="M534" s="23"/>
      <c r="AA534" s="24"/>
      <c r="AB534" s="24"/>
      <c r="AD534" s="25"/>
    </row>
    <row r="535" spans="3:30" ht="12.75" x14ac:dyDescent="0.2">
      <c r="C535" s="22"/>
      <c r="D535" s="22"/>
      <c r="H535" s="23"/>
      <c r="I535" s="23"/>
      <c r="J535" s="23"/>
      <c r="K535" s="23"/>
      <c r="L535" s="23"/>
      <c r="M535" s="23"/>
      <c r="AA535" s="24"/>
      <c r="AB535" s="24"/>
      <c r="AD535" s="25"/>
    </row>
    <row r="536" spans="3:30" ht="12.75" x14ac:dyDescent="0.2">
      <c r="C536" s="22"/>
      <c r="D536" s="22"/>
      <c r="H536" s="23"/>
      <c r="I536" s="23"/>
      <c r="J536" s="23"/>
      <c r="K536" s="23"/>
      <c r="L536" s="23"/>
      <c r="M536" s="23"/>
      <c r="AA536" s="24"/>
      <c r="AB536" s="24"/>
      <c r="AD536" s="25"/>
    </row>
    <row r="537" spans="3:30" ht="12.75" x14ac:dyDescent="0.2">
      <c r="C537" s="22"/>
      <c r="D537" s="22"/>
      <c r="H537" s="23"/>
      <c r="I537" s="23"/>
      <c r="J537" s="23"/>
      <c r="K537" s="23"/>
      <c r="L537" s="23"/>
      <c r="M537" s="23"/>
      <c r="AA537" s="24"/>
      <c r="AB537" s="24"/>
      <c r="AD537" s="25"/>
    </row>
    <row r="538" spans="3:30" ht="12.75" x14ac:dyDescent="0.2">
      <c r="C538" s="22"/>
      <c r="D538" s="22"/>
      <c r="H538" s="23"/>
      <c r="I538" s="23"/>
      <c r="J538" s="23"/>
      <c r="K538" s="23"/>
      <c r="L538" s="23"/>
      <c r="M538" s="23"/>
      <c r="AA538" s="24"/>
      <c r="AB538" s="24"/>
      <c r="AD538" s="25"/>
    </row>
    <row r="539" spans="3:30" ht="12.75" x14ac:dyDescent="0.2">
      <c r="C539" s="22"/>
      <c r="D539" s="22"/>
      <c r="H539" s="23"/>
      <c r="I539" s="23"/>
      <c r="J539" s="23"/>
      <c r="K539" s="23"/>
      <c r="L539" s="23"/>
      <c r="M539" s="23"/>
      <c r="AA539" s="24"/>
      <c r="AB539" s="24"/>
      <c r="AD539" s="25"/>
    </row>
    <row r="540" spans="3:30" ht="12.75" x14ac:dyDescent="0.2">
      <c r="C540" s="22"/>
      <c r="D540" s="22"/>
      <c r="H540" s="23"/>
      <c r="I540" s="23"/>
      <c r="J540" s="23"/>
      <c r="K540" s="23"/>
      <c r="L540" s="23"/>
      <c r="M540" s="23"/>
      <c r="AA540" s="24"/>
      <c r="AB540" s="24"/>
      <c r="AD540" s="25"/>
    </row>
    <row r="541" spans="3:30" ht="12.75" x14ac:dyDescent="0.2">
      <c r="C541" s="22"/>
      <c r="D541" s="22"/>
      <c r="H541" s="23"/>
      <c r="I541" s="23"/>
      <c r="J541" s="23"/>
      <c r="K541" s="23"/>
      <c r="L541" s="23"/>
      <c r="M541" s="23"/>
      <c r="AA541" s="24"/>
      <c r="AB541" s="24"/>
      <c r="AD541" s="25"/>
    </row>
    <row r="542" spans="3:30" ht="12.75" x14ac:dyDescent="0.2">
      <c r="C542" s="22"/>
      <c r="D542" s="22"/>
      <c r="H542" s="23"/>
      <c r="I542" s="23"/>
      <c r="J542" s="23"/>
      <c r="K542" s="23"/>
      <c r="L542" s="23"/>
      <c r="M542" s="23"/>
      <c r="AA542" s="24"/>
      <c r="AB542" s="24"/>
      <c r="AD542" s="25"/>
    </row>
    <row r="543" spans="3:30" ht="12.75" x14ac:dyDescent="0.2">
      <c r="C543" s="22"/>
      <c r="D543" s="22"/>
      <c r="H543" s="23"/>
      <c r="I543" s="23"/>
      <c r="J543" s="23"/>
      <c r="K543" s="23"/>
      <c r="L543" s="23"/>
      <c r="M543" s="23"/>
      <c r="AA543" s="24"/>
      <c r="AB543" s="24"/>
      <c r="AD543" s="25"/>
    </row>
    <row r="544" spans="3:30" ht="12.75" x14ac:dyDescent="0.2">
      <c r="C544" s="22"/>
      <c r="D544" s="22"/>
      <c r="H544" s="23"/>
      <c r="I544" s="23"/>
      <c r="J544" s="23"/>
      <c r="K544" s="23"/>
      <c r="L544" s="23"/>
      <c r="M544" s="23"/>
      <c r="AA544" s="24"/>
      <c r="AB544" s="24"/>
      <c r="AD544" s="25"/>
    </row>
    <row r="545" spans="3:30" ht="12.75" x14ac:dyDescent="0.2">
      <c r="C545" s="22"/>
      <c r="D545" s="22"/>
      <c r="H545" s="23"/>
      <c r="I545" s="23"/>
      <c r="J545" s="23"/>
      <c r="K545" s="23"/>
      <c r="L545" s="23"/>
      <c r="M545" s="23"/>
      <c r="AA545" s="24"/>
      <c r="AB545" s="24"/>
      <c r="AD545" s="25"/>
    </row>
    <row r="546" spans="3:30" ht="12.75" x14ac:dyDescent="0.2">
      <c r="C546" s="22"/>
      <c r="D546" s="22"/>
      <c r="H546" s="23"/>
      <c r="I546" s="23"/>
      <c r="J546" s="23"/>
      <c r="K546" s="23"/>
      <c r="L546" s="23"/>
      <c r="M546" s="23"/>
      <c r="AA546" s="24"/>
      <c r="AB546" s="24"/>
      <c r="AD546" s="25"/>
    </row>
    <row r="547" spans="3:30" ht="12.75" x14ac:dyDescent="0.2">
      <c r="C547" s="22"/>
      <c r="D547" s="22"/>
      <c r="H547" s="23"/>
      <c r="I547" s="23"/>
      <c r="J547" s="23"/>
      <c r="K547" s="23"/>
      <c r="L547" s="23"/>
      <c r="M547" s="23"/>
      <c r="AA547" s="24"/>
      <c r="AB547" s="24"/>
      <c r="AD547" s="25"/>
    </row>
    <row r="548" spans="3:30" ht="12.75" x14ac:dyDescent="0.2">
      <c r="C548" s="22"/>
      <c r="D548" s="22"/>
      <c r="H548" s="23"/>
      <c r="I548" s="23"/>
      <c r="J548" s="23"/>
      <c r="K548" s="23"/>
      <c r="L548" s="23"/>
      <c r="M548" s="23"/>
      <c r="AA548" s="24"/>
      <c r="AB548" s="24"/>
      <c r="AD548" s="25"/>
    </row>
    <row r="549" spans="3:30" ht="12.75" x14ac:dyDescent="0.2">
      <c r="C549" s="22"/>
      <c r="D549" s="22"/>
      <c r="H549" s="23"/>
      <c r="I549" s="23"/>
      <c r="J549" s="23"/>
      <c r="K549" s="23"/>
      <c r="L549" s="23"/>
      <c r="M549" s="23"/>
      <c r="AA549" s="24"/>
      <c r="AB549" s="24"/>
      <c r="AD549" s="25"/>
    </row>
    <row r="550" spans="3:30" ht="12.75" x14ac:dyDescent="0.2">
      <c r="C550" s="22"/>
      <c r="D550" s="22"/>
      <c r="H550" s="23"/>
      <c r="I550" s="23"/>
      <c r="J550" s="23"/>
      <c r="K550" s="23"/>
      <c r="L550" s="23"/>
      <c r="M550" s="23"/>
      <c r="AA550" s="24"/>
      <c r="AB550" s="24"/>
      <c r="AD550" s="25"/>
    </row>
    <row r="551" spans="3:30" ht="12.75" x14ac:dyDescent="0.2">
      <c r="C551" s="22"/>
      <c r="D551" s="22"/>
      <c r="H551" s="23"/>
      <c r="I551" s="23"/>
      <c r="J551" s="23"/>
      <c r="K551" s="23"/>
      <c r="L551" s="23"/>
      <c r="M551" s="23"/>
      <c r="AA551" s="24"/>
      <c r="AB551" s="24"/>
      <c r="AD551" s="25"/>
    </row>
    <row r="552" spans="3:30" ht="12.75" x14ac:dyDescent="0.2">
      <c r="C552" s="22"/>
      <c r="D552" s="22"/>
      <c r="H552" s="23"/>
      <c r="I552" s="23"/>
      <c r="J552" s="23"/>
      <c r="K552" s="23"/>
      <c r="L552" s="23"/>
      <c r="M552" s="23"/>
      <c r="AA552" s="24"/>
      <c r="AB552" s="24"/>
      <c r="AD552" s="25"/>
    </row>
    <row r="553" spans="3:30" ht="12.75" x14ac:dyDescent="0.2">
      <c r="C553" s="22"/>
      <c r="D553" s="22"/>
      <c r="H553" s="23"/>
      <c r="I553" s="23"/>
      <c r="J553" s="23"/>
      <c r="K553" s="23"/>
      <c r="L553" s="23"/>
      <c r="M553" s="23"/>
      <c r="AA553" s="24"/>
      <c r="AB553" s="24"/>
      <c r="AD553" s="25"/>
    </row>
    <row r="554" spans="3:30" ht="12.75" x14ac:dyDescent="0.2">
      <c r="C554" s="22"/>
      <c r="D554" s="22"/>
      <c r="H554" s="23"/>
      <c r="I554" s="23"/>
      <c r="J554" s="23"/>
      <c r="K554" s="23"/>
      <c r="L554" s="23"/>
      <c r="M554" s="23"/>
      <c r="AA554" s="24"/>
      <c r="AB554" s="24"/>
      <c r="AD554" s="25"/>
    </row>
    <row r="555" spans="3:30" ht="12.75" x14ac:dyDescent="0.2">
      <c r="C555" s="22"/>
      <c r="D555" s="22"/>
      <c r="H555" s="23"/>
      <c r="I555" s="23"/>
      <c r="J555" s="23"/>
      <c r="K555" s="23"/>
      <c r="L555" s="23"/>
      <c r="M555" s="23"/>
      <c r="AA555" s="24"/>
      <c r="AB555" s="24"/>
      <c r="AD555" s="25"/>
    </row>
    <row r="556" spans="3:30" ht="12.75" x14ac:dyDescent="0.2">
      <c r="C556" s="22"/>
      <c r="D556" s="22"/>
      <c r="H556" s="23"/>
      <c r="I556" s="23"/>
      <c r="J556" s="23"/>
      <c r="K556" s="23"/>
      <c r="L556" s="23"/>
      <c r="M556" s="23"/>
      <c r="AA556" s="24"/>
      <c r="AB556" s="24"/>
      <c r="AD556" s="25"/>
    </row>
    <row r="557" spans="3:30" ht="12.75" x14ac:dyDescent="0.2">
      <c r="C557" s="22"/>
      <c r="D557" s="22"/>
      <c r="H557" s="23"/>
      <c r="I557" s="23"/>
      <c r="J557" s="23"/>
      <c r="K557" s="23"/>
      <c r="L557" s="23"/>
      <c r="M557" s="23"/>
      <c r="AA557" s="24"/>
      <c r="AB557" s="24"/>
      <c r="AD557" s="25"/>
    </row>
    <row r="558" spans="3:30" ht="12.75" x14ac:dyDescent="0.2">
      <c r="C558" s="22"/>
      <c r="D558" s="22"/>
      <c r="H558" s="23"/>
      <c r="I558" s="23"/>
      <c r="J558" s="23"/>
      <c r="K558" s="23"/>
      <c r="L558" s="23"/>
      <c r="M558" s="23"/>
      <c r="AA558" s="24"/>
      <c r="AB558" s="24"/>
      <c r="AD558" s="25"/>
    </row>
    <row r="559" spans="3:30" ht="12.75" x14ac:dyDescent="0.2">
      <c r="C559" s="22"/>
      <c r="D559" s="22"/>
      <c r="H559" s="23"/>
      <c r="I559" s="23"/>
      <c r="J559" s="23"/>
      <c r="K559" s="23"/>
      <c r="L559" s="23"/>
      <c r="M559" s="23"/>
      <c r="AA559" s="24"/>
      <c r="AB559" s="24"/>
      <c r="AD559" s="25"/>
    </row>
    <row r="560" spans="3:30" ht="12.75" x14ac:dyDescent="0.2">
      <c r="C560" s="22"/>
      <c r="D560" s="22"/>
      <c r="H560" s="23"/>
      <c r="I560" s="23"/>
      <c r="J560" s="23"/>
      <c r="K560" s="23"/>
      <c r="L560" s="23"/>
      <c r="M560" s="23"/>
      <c r="AA560" s="24"/>
      <c r="AB560" s="24"/>
      <c r="AD560" s="25"/>
    </row>
    <row r="561" spans="3:30" ht="12.75" x14ac:dyDescent="0.2">
      <c r="C561" s="22"/>
      <c r="D561" s="22"/>
      <c r="H561" s="23"/>
      <c r="I561" s="23"/>
      <c r="J561" s="23"/>
      <c r="K561" s="23"/>
      <c r="L561" s="23"/>
      <c r="M561" s="23"/>
      <c r="AA561" s="24"/>
      <c r="AB561" s="24"/>
      <c r="AD561" s="25"/>
    </row>
    <row r="562" spans="3:30" ht="12.75" x14ac:dyDescent="0.2">
      <c r="C562" s="22"/>
      <c r="D562" s="22"/>
      <c r="H562" s="23"/>
      <c r="I562" s="23"/>
      <c r="J562" s="23"/>
      <c r="K562" s="23"/>
      <c r="L562" s="23"/>
      <c r="M562" s="23"/>
      <c r="AA562" s="24"/>
      <c r="AB562" s="24"/>
      <c r="AD562" s="25"/>
    </row>
    <row r="563" spans="3:30" ht="12.75" x14ac:dyDescent="0.2">
      <c r="C563" s="22"/>
      <c r="D563" s="22"/>
      <c r="H563" s="23"/>
      <c r="I563" s="23"/>
      <c r="J563" s="23"/>
      <c r="K563" s="23"/>
      <c r="L563" s="23"/>
      <c r="M563" s="23"/>
      <c r="AA563" s="24"/>
      <c r="AB563" s="24"/>
      <c r="AD563" s="25"/>
    </row>
    <row r="564" spans="3:30" ht="12.75" x14ac:dyDescent="0.2">
      <c r="C564" s="22"/>
      <c r="D564" s="22"/>
      <c r="H564" s="23"/>
      <c r="I564" s="23"/>
      <c r="J564" s="23"/>
      <c r="K564" s="23"/>
      <c r="L564" s="23"/>
      <c r="M564" s="23"/>
      <c r="AA564" s="24"/>
      <c r="AB564" s="24"/>
      <c r="AD564" s="25"/>
    </row>
    <row r="565" spans="3:30" ht="12.75" x14ac:dyDescent="0.2">
      <c r="C565" s="22"/>
      <c r="D565" s="22"/>
      <c r="H565" s="23"/>
      <c r="I565" s="23"/>
      <c r="J565" s="23"/>
      <c r="K565" s="23"/>
      <c r="L565" s="23"/>
      <c r="M565" s="23"/>
      <c r="AA565" s="24"/>
      <c r="AB565" s="24"/>
      <c r="AD565" s="25"/>
    </row>
    <row r="566" spans="3:30" ht="12.75" x14ac:dyDescent="0.2">
      <c r="C566" s="22"/>
      <c r="D566" s="22"/>
      <c r="H566" s="23"/>
      <c r="I566" s="23"/>
      <c r="J566" s="23"/>
      <c r="K566" s="23"/>
      <c r="L566" s="23"/>
      <c r="M566" s="23"/>
      <c r="AA566" s="24"/>
      <c r="AB566" s="24"/>
      <c r="AD566" s="25"/>
    </row>
    <row r="567" spans="3:30" ht="12.75" x14ac:dyDescent="0.2">
      <c r="C567" s="22"/>
      <c r="D567" s="22"/>
      <c r="H567" s="23"/>
      <c r="I567" s="23"/>
      <c r="J567" s="23"/>
      <c r="K567" s="23"/>
      <c r="L567" s="23"/>
      <c r="M567" s="23"/>
      <c r="AA567" s="24"/>
      <c r="AB567" s="24"/>
      <c r="AD567" s="25"/>
    </row>
    <row r="568" spans="3:30" ht="12.75" x14ac:dyDescent="0.2">
      <c r="C568" s="22"/>
      <c r="D568" s="22"/>
      <c r="H568" s="23"/>
      <c r="I568" s="23"/>
      <c r="J568" s="23"/>
      <c r="K568" s="23"/>
      <c r="L568" s="23"/>
      <c r="M568" s="23"/>
      <c r="AA568" s="24"/>
      <c r="AB568" s="24"/>
      <c r="AD568" s="25"/>
    </row>
    <row r="569" spans="3:30" ht="12.75" x14ac:dyDescent="0.2">
      <c r="C569" s="22"/>
      <c r="D569" s="22"/>
      <c r="H569" s="23"/>
      <c r="I569" s="23"/>
      <c r="J569" s="23"/>
      <c r="K569" s="23"/>
      <c r="L569" s="23"/>
      <c r="M569" s="23"/>
      <c r="AA569" s="24"/>
      <c r="AB569" s="24"/>
      <c r="AD569" s="25"/>
    </row>
    <row r="570" spans="3:30" ht="12.75" x14ac:dyDescent="0.2">
      <c r="C570" s="22"/>
      <c r="D570" s="22"/>
      <c r="H570" s="23"/>
      <c r="I570" s="23"/>
      <c r="J570" s="23"/>
      <c r="K570" s="23"/>
      <c r="L570" s="23"/>
      <c r="M570" s="23"/>
      <c r="AA570" s="24"/>
      <c r="AB570" s="24"/>
      <c r="AD570" s="25"/>
    </row>
    <row r="571" spans="3:30" ht="12.75" x14ac:dyDescent="0.2">
      <c r="C571" s="22"/>
      <c r="D571" s="22"/>
      <c r="H571" s="23"/>
      <c r="I571" s="23"/>
      <c r="J571" s="23"/>
      <c r="K571" s="23"/>
      <c r="L571" s="23"/>
      <c r="M571" s="23"/>
      <c r="AA571" s="24"/>
      <c r="AB571" s="24"/>
      <c r="AD571" s="25"/>
    </row>
    <row r="572" spans="3:30" ht="12.75" x14ac:dyDescent="0.2">
      <c r="C572" s="22"/>
      <c r="D572" s="22"/>
      <c r="H572" s="23"/>
      <c r="I572" s="23"/>
      <c r="J572" s="23"/>
      <c r="K572" s="23"/>
      <c r="L572" s="23"/>
      <c r="M572" s="23"/>
      <c r="AA572" s="24"/>
      <c r="AB572" s="24"/>
      <c r="AD572" s="25"/>
    </row>
    <row r="573" spans="3:30" ht="12.75" x14ac:dyDescent="0.2">
      <c r="C573" s="22"/>
      <c r="D573" s="22"/>
      <c r="H573" s="23"/>
      <c r="I573" s="23"/>
      <c r="J573" s="23"/>
      <c r="K573" s="23"/>
      <c r="L573" s="23"/>
      <c r="M573" s="23"/>
      <c r="AA573" s="24"/>
      <c r="AB573" s="24"/>
      <c r="AD573" s="25"/>
    </row>
    <row r="574" spans="3:30" ht="12.75" x14ac:dyDescent="0.2">
      <c r="C574" s="22"/>
      <c r="D574" s="22"/>
      <c r="H574" s="23"/>
      <c r="I574" s="23"/>
      <c r="J574" s="23"/>
      <c r="K574" s="23"/>
      <c r="L574" s="23"/>
      <c r="M574" s="23"/>
      <c r="AA574" s="24"/>
      <c r="AB574" s="24"/>
      <c r="AD574" s="25"/>
    </row>
    <row r="575" spans="3:30" ht="12.75" x14ac:dyDescent="0.2">
      <c r="C575" s="22"/>
      <c r="D575" s="22"/>
      <c r="H575" s="23"/>
      <c r="I575" s="23"/>
      <c r="J575" s="23"/>
      <c r="K575" s="23"/>
      <c r="L575" s="23"/>
      <c r="M575" s="23"/>
      <c r="AA575" s="24"/>
      <c r="AB575" s="24"/>
      <c r="AD575" s="25"/>
    </row>
    <row r="576" spans="3:30" ht="12.75" x14ac:dyDescent="0.2">
      <c r="C576" s="22"/>
      <c r="D576" s="22"/>
      <c r="H576" s="23"/>
      <c r="I576" s="23"/>
      <c r="J576" s="23"/>
      <c r="K576" s="23"/>
      <c r="L576" s="23"/>
      <c r="M576" s="23"/>
      <c r="AA576" s="24"/>
      <c r="AB576" s="24"/>
      <c r="AD576" s="25"/>
    </row>
    <row r="577" spans="3:30" ht="12.75" x14ac:dyDescent="0.2">
      <c r="C577" s="22"/>
      <c r="D577" s="22"/>
      <c r="H577" s="23"/>
      <c r="I577" s="23"/>
      <c r="J577" s="23"/>
      <c r="K577" s="23"/>
      <c r="L577" s="23"/>
      <c r="M577" s="23"/>
      <c r="AA577" s="24"/>
      <c r="AB577" s="24"/>
      <c r="AD577" s="25"/>
    </row>
    <row r="578" spans="3:30" ht="12.75" x14ac:dyDescent="0.2">
      <c r="C578" s="22"/>
      <c r="D578" s="22"/>
      <c r="H578" s="23"/>
      <c r="I578" s="23"/>
      <c r="J578" s="23"/>
      <c r="K578" s="23"/>
      <c r="L578" s="23"/>
      <c r="M578" s="23"/>
      <c r="AA578" s="24"/>
      <c r="AB578" s="24"/>
      <c r="AD578" s="25"/>
    </row>
    <row r="579" spans="3:30" ht="12.75" x14ac:dyDescent="0.2">
      <c r="C579" s="22"/>
      <c r="D579" s="22"/>
      <c r="H579" s="23"/>
      <c r="I579" s="23"/>
      <c r="J579" s="23"/>
      <c r="K579" s="23"/>
      <c r="L579" s="23"/>
      <c r="M579" s="23"/>
      <c r="AA579" s="24"/>
      <c r="AB579" s="24"/>
      <c r="AD579" s="25"/>
    </row>
    <row r="580" spans="3:30" ht="12.75" x14ac:dyDescent="0.2">
      <c r="C580" s="22"/>
      <c r="D580" s="22"/>
      <c r="H580" s="23"/>
      <c r="I580" s="23"/>
      <c r="J580" s="23"/>
      <c r="K580" s="23"/>
      <c r="L580" s="23"/>
      <c r="M580" s="23"/>
      <c r="AA580" s="24"/>
      <c r="AB580" s="24"/>
      <c r="AD580" s="25"/>
    </row>
    <row r="581" spans="3:30" ht="12.75" x14ac:dyDescent="0.2">
      <c r="C581" s="22"/>
      <c r="D581" s="22"/>
      <c r="H581" s="23"/>
      <c r="I581" s="23"/>
      <c r="J581" s="23"/>
      <c r="K581" s="23"/>
      <c r="L581" s="23"/>
      <c r="M581" s="23"/>
      <c r="AA581" s="24"/>
      <c r="AB581" s="24"/>
      <c r="AD581" s="25"/>
    </row>
    <row r="582" spans="3:30" ht="12.75" x14ac:dyDescent="0.2">
      <c r="C582" s="22"/>
      <c r="D582" s="22"/>
      <c r="H582" s="23"/>
      <c r="I582" s="23"/>
      <c r="J582" s="23"/>
      <c r="K582" s="23"/>
      <c r="L582" s="23"/>
      <c r="M582" s="23"/>
      <c r="AA582" s="24"/>
      <c r="AB582" s="24"/>
      <c r="AD582" s="25"/>
    </row>
    <row r="583" spans="3:30" ht="12.75" x14ac:dyDescent="0.2">
      <c r="C583" s="22"/>
      <c r="D583" s="22"/>
      <c r="H583" s="23"/>
      <c r="I583" s="23"/>
      <c r="J583" s="23"/>
      <c r="K583" s="23"/>
      <c r="L583" s="23"/>
      <c r="M583" s="23"/>
      <c r="AA583" s="24"/>
      <c r="AB583" s="24"/>
      <c r="AD583" s="25"/>
    </row>
    <row r="584" spans="3:30" ht="12.75" x14ac:dyDescent="0.2">
      <c r="C584" s="22"/>
      <c r="D584" s="22"/>
      <c r="H584" s="23"/>
      <c r="I584" s="23"/>
      <c r="J584" s="23"/>
      <c r="K584" s="23"/>
      <c r="L584" s="23"/>
      <c r="M584" s="23"/>
      <c r="AA584" s="24"/>
      <c r="AB584" s="24"/>
      <c r="AD584" s="25"/>
    </row>
    <row r="585" spans="3:30" ht="12.75" x14ac:dyDescent="0.2">
      <c r="C585" s="22"/>
      <c r="D585" s="22"/>
      <c r="H585" s="23"/>
      <c r="I585" s="23"/>
      <c r="J585" s="23"/>
      <c r="K585" s="23"/>
      <c r="L585" s="23"/>
      <c r="M585" s="23"/>
      <c r="AA585" s="24"/>
      <c r="AB585" s="24"/>
      <c r="AD585" s="25"/>
    </row>
    <row r="586" spans="3:30" ht="12.75" x14ac:dyDescent="0.2">
      <c r="C586" s="22"/>
      <c r="D586" s="22"/>
      <c r="H586" s="23"/>
      <c r="I586" s="23"/>
      <c r="J586" s="23"/>
      <c r="K586" s="23"/>
      <c r="L586" s="23"/>
      <c r="M586" s="23"/>
      <c r="AA586" s="24"/>
      <c r="AB586" s="24"/>
      <c r="AD586" s="25"/>
    </row>
    <row r="587" spans="3:30" ht="12.75" x14ac:dyDescent="0.2">
      <c r="C587" s="22"/>
      <c r="D587" s="22"/>
      <c r="H587" s="23"/>
      <c r="I587" s="23"/>
      <c r="J587" s="23"/>
      <c r="K587" s="23"/>
      <c r="L587" s="23"/>
      <c r="M587" s="23"/>
      <c r="AA587" s="24"/>
      <c r="AB587" s="24"/>
      <c r="AD587" s="25"/>
    </row>
    <row r="588" spans="3:30" ht="12.75" x14ac:dyDescent="0.2">
      <c r="C588" s="22"/>
      <c r="D588" s="22"/>
      <c r="H588" s="23"/>
      <c r="I588" s="23"/>
      <c r="J588" s="23"/>
      <c r="K588" s="23"/>
      <c r="L588" s="23"/>
      <c r="M588" s="23"/>
      <c r="AA588" s="24"/>
      <c r="AB588" s="24"/>
      <c r="AD588" s="25"/>
    </row>
    <row r="589" spans="3:30" ht="12.75" x14ac:dyDescent="0.2">
      <c r="C589" s="22"/>
      <c r="D589" s="22"/>
      <c r="H589" s="23"/>
      <c r="I589" s="23"/>
      <c r="J589" s="23"/>
      <c r="K589" s="23"/>
      <c r="L589" s="23"/>
      <c r="M589" s="23"/>
      <c r="AA589" s="24"/>
      <c r="AB589" s="24"/>
      <c r="AD589" s="25"/>
    </row>
    <row r="590" spans="3:30" ht="12.75" x14ac:dyDescent="0.2">
      <c r="C590" s="22"/>
      <c r="D590" s="22"/>
      <c r="H590" s="23"/>
      <c r="I590" s="23"/>
      <c r="J590" s="23"/>
      <c r="K590" s="23"/>
      <c r="L590" s="23"/>
      <c r="M590" s="23"/>
      <c r="AA590" s="24"/>
      <c r="AB590" s="24"/>
      <c r="AD590" s="25"/>
    </row>
    <row r="591" spans="3:30" ht="12.75" x14ac:dyDescent="0.2">
      <c r="C591" s="22"/>
      <c r="D591" s="22"/>
      <c r="H591" s="23"/>
      <c r="I591" s="23"/>
      <c r="J591" s="23"/>
      <c r="K591" s="23"/>
      <c r="L591" s="23"/>
      <c r="M591" s="23"/>
      <c r="AA591" s="24"/>
      <c r="AB591" s="24"/>
      <c r="AD591" s="25"/>
    </row>
    <row r="592" spans="3:30" ht="12.75" x14ac:dyDescent="0.2">
      <c r="C592" s="22"/>
      <c r="D592" s="22"/>
      <c r="H592" s="23"/>
      <c r="I592" s="23"/>
      <c r="J592" s="23"/>
      <c r="K592" s="23"/>
      <c r="L592" s="23"/>
      <c r="M592" s="23"/>
      <c r="AA592" s="24"/>
      <c r="AB592" s="24"/>
      <c r="AD592" s="25"/>
    </row>
    <row r="593" spans="3:30" ht="12.75" x14ac:dyDescent="0.2">
      <c r="C593" s="22"/>
      <c r="D593" s="22"/>
      <c r="H593" s="23"/>
      <c r="I593" s="23"/>
      <c r="J593" s="23"/>
      <c r="K593" s="23"/>
      <c r="L593" s="23"/>
      <c r="M593" s="23"/>
      <c r="AA593" s="24"/>
      <c r="AB593" s="24"/>
      <c r="AD593" s="25"/>
    </row>
    <row r="594" spans="3:30" ht="12.75" x14ac:dyDescent="0.2">
      <c r="C594" s="22"/>
      <c r="D594" s="22"/>
      <c r="H594" s="23"/>
      <c r="I594" s="23"/>
      <c r="J594" s="23"/>
      <c r="K594" s="23"/>
      <c r="L594" s="23"/>
      <c r="M594" s="23"/>
      <c r="AA594" s="24"/>
      <c r="AB594" s="24"/>
      <c r="AD594" s="25"/>
    </row>
    <row r="595" spans="3:30" ht="12.75" x14ac:dyDescent="0.2">
      <c r="C595" s="22"/>
      <c r="D595" s="22"/>
      <c r="H595" s="23"/>
      <c r="I595" s="23"/>
      <c r="J595" s="23"/>
      <c r="K595" s="23"/>
      <c r="L595" s="23"/>
      <c r="M595" s="23"/>
      <c r="AA595" s="24"/>
      <c r="AB595" s="24"/>
      <c r="AD595" s="25"/>
    </row>
    <row r="596" spans="3:30" ht="12.75" x14ac:dyDescent="0.2">
      <c r="C596" s="22"/>
      <c r="D596" s="22"/>
      <c r="H596" s="23"/>
      <c r="I596" s="23"/>
      <c r="J596" s="23"/>
      <c r="K596" s="23"/>
      <c r="L596" s="23"/>
      <c r="M596" s="23"/>
      <c r="AA596" s="24"/>
      <c r="AB596" s="24"/>
      <c r="AD596" s="25"/>
    </row>
    <row r="597" spans="3:30" ht="12.75" x14ac:dyDescent="0.2">
      <c r="C597" s="22"/>
      <c r="D597" s="22"/>
      <c r="H597" s="23"/>
      <c r="I597" s="23"/>
      <c r="J597" s="23"/>
      <c r="K597" s="23"/>
      <c r="L597" s="23"/>
      <c r="M597" s="23"/>
      <c r="AA597" s="24"/>
      <c r="AB597" s="24"/>
      <c r="AD597" s="25"/>
    </row>
    <row r="598" spans="3:30" ht="12.75" x14ac:dyDescent="0.2">
      <c r="C598" s="22"/>
      <c r="D598" s="22"/>
      <c r="H598" s="23"/>
      <c r="I598" s="23"/>
      <c r="J598" s="23"/>
      <c r="K598" s="23"/>
      <c r="L598" s="23"/>
      <c r="M598" s="23"/>
      <c r="AA598" s="24"/>
      <c r="AB598" s="24"/>
      <c r="AD598" s="25"/>
    </row>
    <row r="599" spans="3:30" ht="12.75" x14ac:dyDescent="0.2">
      <c r="C599" s="22"/>
      <c r="D599" s="22"/>
      <c r="H599" s="23"/>
      <c r="I599" s="23"/>
      <c r="J599" s="23"/>
      <c r="K599" s="23"/>
      <c r="L599" s="23"/>
      <c r="M599" s="23"/>
      <c r="AA599" s="24"/>
      <c r="AB599" s="24"/>
      <c r="AD599" s="25"/>
    </row>
    <row r="600" spans="3:30" ht="12.75" x14ac:dyDescent="0.2">
      <c r="C600" s="22"/>
      <c r="D600" s="22"/>
      <c r="H600" s="23"/>
      <c r="I600" s="23"/>
      <c r="J600" s="23"/>
      <c r="K600" s="23"/>
      <c r="L600" s="23"/>
      <c r="M600" s="23"/>
      <c r="AA600" s="24"/>
      <c r="AB600" s="24"/>
      <c r="AD600" s="25"/>
    </row>
    <row r="601" spans="3:30" ht="12.75" x14ac:dyDescent="0.2">
      <c r="C601" s="22"/>
      <c r="D601" s="22"/>
      <c r="H601" s="23"/>
      <c r="I601" s="23"/>
      <c r="J601" s="23"/>
      <c r="K601" s="23"/>
      <c r="L601" s="23"/>
      <c r="M601" s="23"/>
      <c r="AA601" s="24"/>
      <c r="AB601" s="24"/>
      <c r="AD601" s="25"/>
    </row>
    <row r="602" spans="3:30" ht="12.75" x14ac:dyDescent="0.2">
      <c r="C602" s="22"/>
      <c r="D602" s="22"/>
      <c r="H602" s="23"/>
      <c r="I602" s="23"/>
      <c r="J602" s="23"/>
      <c r="K602" s="23"/>
      <c r="L602" s="23"/>
      <c r="M602" s="23"/>
      <c r="AA602" s="24"/>
      <c r="AB602" s="24"/>
      <c r="AD602" s="25"/>
    </row>
    <row r="603" spans="3:30" ht="12.75" x14ac:dyDescent="0.2">
      <c r="C603" s="22"/>
      <c r="D603" s="22"/>
      <c r="H603" s="23"/>
      <c r="I603" s="23"/>
      <c r="J603" s="23"/>
      <c r="K603" s="23"/>
      <c r="L603" s="23"/>
      <c r="M603" s="23"/>
      <c r="AA603" s="24"/>
      <c r="AB603" s="24"/>
      <c r="AD603" s="25"/>
    </row>
    <row r="604" spans="3:30" ht="12.75" x14ac:dyDescent="0.2">
      <c r="C604" s="22"/>
      <c r="D604" s="22"/>
      <c r="H604" s="23"/>
      <c r="I604" s="23"/>
      <c r="J604" s="23"/>
      <c r="K604" s="23"/>
      <c r="L604" s="23"/>
      <c r="M604" s="23"/>
      <c r="AA604" s="24"/>
      <c r="AB604" s="24"/>
      <c r="AD604" s="25"/>
    </row>
    <row r="605" spans="3:30" ht="12.75" x14ac:dyDescent="0.2">
      <c r="C605" s="22"/>
      <c r="D605" s="22"/>
      <c r="H605" s="23"/>
      <c r="I605" s="23"/>
      <c r="J605" s="23"/>
      <c r="K605" s="23"/>
      <c r="L605" s="23"/>
      <c r="M605" s="23"/>
      <c r="AA605" s="24"/>
      <c r="AB605" s="24"/>
      <c r="AD605" s="25"/>
    </row>
    <row r="606" spans="3:30" ht="12.75" x14ac:dyDescent="0.2">
      <c r="C606" s="22"/>
      <c r="D606" s="22"/>
      <c r="H606" s="23"/>
      <c r="I606" s="23"/>
      <c r="J606" s="23"/>
      <c r="K606" s="23"/>
      <c r="L606" s="23"/>
      <c r="M606" s="23"/>
      <c r="AA606" s="24"/>
      <c r="AB606" s="24"/>
      <c r="AD606" s="25"/>
    </row>
    <row r="607" spans="3:30" ht="12.75" x14ac:dyDescent="0.2">
      <c r="C607" s="22"/>
      <c r="D607" s="22"/>
      <c r="H607" s="23"/>
      <c r="I607" s="23"/>
      <c r="J607" s="23"/>
      <c r="K607" s="23"/>
      <c r="L607" s="23"/>
      <c r="M607" s="23"/>
      <c r="AA607" s="24"/>
      <c r="AB607" s="24"/>
      <c r="AD607" s="25"/>
    </row>
    <row r="608" spans="3:30" ht="12.75" x14ac:dyDescent="0.2">
      <c r="C608" s="22"/>
      <c r="D608" s="22"/>
      <c r="H608" s="23"/>
      <c r="I608" s="23"/>
      <c r="J608" s="23"/>
      <c r="K608" s="23"/>
      <c r="L608" s="23"/>
      <c r="M608" s="23"/>
      <c r="AA608" s="24"/>
      <c r="AB608" s="24"/>
      <c r="AD608" s="25"/>
    </row>
    <row r="609" spans="3:30" ht="12.75" x14ac:dyDescent="0.2">
      <c r="C609" s="22"/>
      <c r="D609" s="22"/>
      <c r="H609" s="23"/>
      <c r="I609" s="23"/>
      <c r="J609" s="23"/>
      <c r="K609" s="23"/>
      <c r="L609" s="23"/>
      <c r="M609" s="23"/>
      <c r="AA609" s="24"/>
      <c r="AB609" s="24"/>
      <c r="AD609" s="25"/>
    </row>
    <row r="610" spans="3:30" ht="12.75" x14ac:dyDescent="0.2">
      <c r="C610" s="22"/>
      <c r="D610" s="22"/>
      <c r="H610" s="23"/>
      <c r="I610" s="23"/>
      <c r="J610" s="23"/>
      <c r="K610" s="23"/>
      <c r="L610" s="23"/>
      <c r="M610" s="23"/>
      <c r="AA610" s="24"/>
      <c r="AB610" s="24"/>
      <c r="AD610" s="25"/>
    </row>
    <row r="611" spans="3:30" ht="12.75" x14ac:dyDescent="0.2">
      <c r="C611" s="22"/>
      <c r="D611" s="22"/>
      <c r="H611" s="23"/>
      <c r="I611" s="23"/>
      <c r="J611" s="23"/>
      <c r="K611" s="23"/>
      <c r="L611" s="23"/>
      <c r="M611" s="23"/>
      <c r="AA611" s="24"/>
      <c r="AB611" s="24"/>
      <c r="AD611" s="25"/>
    </row>
    <row r="612" spans="3:30" ht="12.75" x14ac:dyDescent="0.2">
      <c r="C612" s="22"/>
      <c r="D612" s="22"/>
      <c r="H612" s="23"/>
      <c r="I612" s="23"/>
      <c r="J612" s="23"/>
      <c r="K612" s="23"/>
      <c r="L612" s="23"/>
      <c r="M612" s="23"/>
      <c r="AA612" s="24"/>
      <c r="AB612" s="24"/>
      <c r="AD612" s="25"/>
    </row>
    <row r="613" spans="3:30" ht="12.75" x14ac:dyDescent="0.2">
      <c r="C613" s="22"/>
      <c r="D613" s="22"/>
      <c r="H613" s="23"/>
      <c r="I613" s="23"/>
      <c r="J613" s="23"/>
      <c r="K613" s="23"/>
      <c r="L613" s="23"/>
      <c r="M613" s="23"/>
      <c r="AA613" s="24"/>
      <c r="AB613" s="24"/>
      <c r="AD613" s="25"/>
    </row>
    <row r="614" spans="3:30" ht="12.75" x14ac:dyDescent="0.2">
      <c r="C614" s="22"/>
      <c r="D614" s="22"/>
      <c r="H614" s="23"/>
      <c r="I614" s="23"/>
      <c r="J614" s="23"/>
      <c r="K614" s="23"/>
      <c r="L614" s="23"/>
      <c r="M614" s="23"/>
      <c r="AA614" s="24"/>
      <c r="AB614" s="24"/>
      <c r="AD614" s="25"/>
    </row>
    <row r="615" spans="3:30" ht="12.75" x14ac:dyDescent="0.2">
      <c r="C615" s="22"/>
      <c r="D615" s="22"/>
      <c r="H615" s="23"/>
      <c r="I615" s="23"/>
      <c r="J615" s="23"/>
      <c r="K615" s="23"/>
      <c r="L615" s="23"/>
      <c r="M615" s="23"/>
      <c r="AA615" s="24"/>
      <c r="AB615" s="24"/>
      <c r="AD615" s="25"/>
    </row>
    <row r="616" spans="3:30" ht="12.75" x14ac:dyDescent="0.2">
      <c r="C616" s="22"/>
      <c r="D616" s="22"/>
      <c r="H616" s="23"/>
      <c r="I616" s="23"/>
      <c r="J616" s="23"/>
      <c r="K616" s="23"/>
      <c r="L616" s="23"/>
      <c r="M616" s="23"/>
      <c r="AA616" s="24"/>
      <c r="AB616" s="24"/>
      <c r="AD616" s="25"/>
    </row>
    <row r="617" spans="3:30" ht="12.75" x14ac:dyDescent="0.2">
      <c r="C617" s="22"/>
      <c r="D617" s="22"/>
      <c r="H617" s="23"/>
      <c r="I617" s="23"/>
      <c r="J617" s="23"/>
      <c r="K617" s="23"/>
      <c r="L617" s="23"/>
      <c r="M617" s="23"/>
      <c r="AA617" s="24"/>
      <c r="AB617" s="24"/>
      <c r="AD617" s="25"/>
    </row>
    <row r="618" spans="3:30" ht="12.75" x14ac:dyDescent="0.2">
      <c r="C618" s="22"/>
      <c r="D618" s="22"/>
      <c r="H618" s="23"/>
      <c r="I618" s="23"/>
      <c r="J618" s="23"/>
      <c r="K618" s="23"/>
      <c r="L618" s="23"/>
      <c r="M618" s="23"/>
      <c r="AA618" s="24"/>
      <c r="AB618" s="24"/>
      <c r="AD618" s="25"/>
    </row>
    <row r="619" spans="3:30" ht="12.75" x14ac:dyDescent="0.2">
      <c r="C619" s="22"/>
      <c r="D619" s="22"/>
      <c r="H619" s="23"/>
      <c r="I619" s="23"/>
      <c r="J619" s="23"/>
      <c r="K619" s="23"/>
      <c r="L619" s="23"/>
      <c r="M619" s="23"/>
      <c r="AA619" s="24"/>
      <c r="AB619" s="24"/>
      <c r="AD619" s="25"/>
    </row>
    <row r="620" spans="3:30" ht="12.75" x14ac:dyDescent="0.2">
      <c r="C620" s="22"/>
      <c r="D620" s="22"/>
      <c r="H620" s="23"/>
      <c r="I620" s="23"/>
      <c r="J620" s="23"/>
      <c r="K620" s="23"/>
      <c r="L620" s="23"/>
      <c r="M620" s="23"/>
      <c r="AA620" s="24"/>
      <c r="AB620" s="24"/>
      <c r="AD620" s="25"/>
    </row>
    <row r="621" spans="3:30" ht="12.75" x14ac:dyDescent="0.2">
      <c r="C621" s="22"/>
      <c r="D621" s="22"/>
      <c r="H621" s="23"/>
      <c r="I621" s="23"/>
      <c r="J621" s="23"/>
      <c r="K621" s="23"/>
      <c r="L621" s="23"/>
      <c r="M621" s="23"/>
      <c r="AA621" s="24"/>
      <c r="AB621" s="24"/>
      <c r="AD621" s="25"/>
    </row>
    <row r="622" spans="3:30" ht="12.75" x14ac:dyDescent="0.2">
      <c r="C622" s="22"/>
      <c r="D622" s="22"/>
      <c r="H622" s="23"/>
      <c r="I622" s="23"/>
      <c r="J622" s="23"/>
      <c r="K622" s="23"/>
      <c r="L622" s="23"/>
      <c r="M622" s="23"/>
      <c r="AA622" s="24"/>
      <c r="AB622" s="24"/>
      <c r="AD622" s="25"/>
    </row>
    <row r="623" spans="3:30" ht="12.75" x14ac:dyDescent="0.2">
      <c r="C623" s="22"/>
      <c r="D623" s="22"/>
      <c r="H623" s="23"/>
      <c r="I623" s="23"/>
      <c r="J623" s="23"/>
      <c r="K623" s="23"/>
      <c r="L623" s="23"/>
      <c r="M623" s="23"/>
      <c r="AA623" s="24"/>
      <c r="AB623" s="24"/>
      <c r="AD623" s="25"/>
    </row>
    <row r="624" spans="3:30" ht="12.75" x14ac:dyDescent="0.2">
      <c r="C624" s="22"/>
      <c r="D624" s="22"/>
      <c r="H624" s="23"/>
      <c r="I624" s="23"/>
      <c r="J624" s="23"/>
      <c r="K624" s="23"/>
      <c r="L624" s="23"/>
      <c r="M624" s="23"/>
      <c r="AA624" s="24"/>
      <c r="AB624" s="24"/>
      <c r="AD624" s="25"/>
    </row>
    <row r="625" spans="3:30" ht="12.75" x14ac:dyDescent="0.2">
      <c r="C625" s="22"/>
      <c r="D625" s="22"/>
      <c r="H625" s="23"/>
      <c r="I625" s="23"/>
      <c r="J625" s="23"/>
      <c r="K625" s="23"/>
      <c r="L625" s="23"/>
      <c r="M625" s="23"/>
      <c r="AA625" s="24"/>
      <c r="AB625" s="24"/>
      <c r="AD625" s="25"/>
    </row>
    <row r="626" spans="3:30" ht="12.75" x14ac:dyDescent="0.2">
      <c r="C626" s="22"/>
      <c r="D626" s="22"/>
      <c r="H626" s="23"/>
      <c r="I626" s="23"/>
      <c r="J626" s="23"/>
      <c r="K626" s="23"/>
      <c r="L626" s="23"/>
      <c r="M626" s="23"/>
      <c r="AA626" s="24"/>
      <c r="AB626" s="24"/>
      <c r="AD626" s="25"/>
    </row>
    <row r="627" spans="3:30" ht="12.75" x14ac:dyDescent="0.2">
      <c r="C627" s="22"/>
      <c r="D627" s="22"/>
      <c r="H627" s="23"/>
      <c r="I627" s="23"/>
      <c r="J627" s="23"/>
      <c r="K627" s="23"/>
      <c r="L627" s="23"/>
      <c r="M627" s="23"/>
      <c r="AA627" s="24"/>
      <c r="AB627" s="24"/>
      <c r="AD627" s="25"/>
    </row>
    <row r="628" spans="3:30" ht="12.75" x14ac:dyDescent="0.2">
      <c r="C628" s="22"/>
      <c r="D628" s="22"/>
      <c r="H628" s="23"/>
      <c r="I628" s="23"/>
      <c r="J628" s="23"/>
      <c r="K628" s="23"/>
      <c r="L628" s="23"/>
      <c r="M628" s="23"/>
      <c r="AA628" s="24"/>
      <c r="AB628" s="24"/>
      <c r="AD628" s="25"/>
    </row>
    <row r="629" spans="3:30" ht="12.75" x14ac:dyDescent="0.2">
      <c r="C629" s="22"/>
      <c r="D629" s="22"/>
      <c r="H629" s="23"/>
      <c r="I629" s="23"/>
      <c r="J629" s="23"/>
      <c r="K629" s="23"/>
      <c r="L629" s="23"/>
      <c r="M629" s="23"/>
      <c r="AA629" s="24"/>
      <c r="AB629" s="24"/>
      <c r="AD629" s="25"/>
    </row>
    <row r="630" spans="3:30" ht="12.75" x14ac:dyDescent="0.2">
      <c r="C630" s="22"/>
      <c r="D630" s="22"/>
      <c r="H630" s="23"/>
      <c r="I630" s="23"/>
      <c r="J630" s="23"/>
      <c r="K630" s="23"/>
      <c r="L630" s="23"/>
      <c r="M630" s="23"/>
      <c r="AA630" s="24"/>
      <c r="AB630" s="24"/>
      <c r="AD630" s="25"/>
    </row>
    <row r="631" spans="3:30" ht="12.75" x14ac:dyDescent="0.2">
      <c r="C631" s="22"/>
      <c r="D631" s="22"/>
      <c r="H631" s="23"/>
      <c r="I631" s="23"/>
      <c r="J631" s="23"/>
      <c r="K631" s="23"/>
      <c r="L631" s="23"/>
      <c r="M631" s="23"/>
      <c r="AA631" s="24"/>
      <c r="AB631" s="24"/>
      <c r="AD631" s="25"/>
    </row>
    <row r="632" spans="3:30" ht="12.75" x14ac:dyDescent="0.2">
      <c r="C632" s="22"/>
      <c r="D632" s="22"/>
      <c r="H632" s="23"/>
      <c r="I632" s="23"/>
      <c r="J632" s="23"/>
      <c r="K632" s="23"/>
      <c r="L632" s="23"/>
      <c r="M632" s="23"/>
      <c r="AA632" s="24"/>
      <c r="AB632" s="24"/>
      <c r="AD632" s="25"/>
    </row>
    <row r="633" spans="3:30" ht="12.75" x14ac:dyDescent="0.2">
      <c r="C633" s="22"/>
      <c r="D633" s="22"/>
      <c r="H633" s="23"/>
      <c r="I633" s="23"/>
      <c r="J633" s="23"/>
      <c r="K633" s="23"/>
      <c r="L633" s="23"/>
      <c r="M633" s="23"/>
      <c r="AA633" s="24"/>
      <c r="AB633" s="24"/>
      <c r="AD633" s="25"/>
    </row>
    <row r="634" spans="3:30" ht="12.75" x14ac:dyDescent="0.2">
      <c r="C634" s="22"/>
      <c r="D634" s="22"/>
      <c r="H634" s="23"/>
      <c r="I634" s="23"/>
      <c r="J634" s="23"/>
      <c r="K634" s="23"/>
      <c r="L634" s="23"/>
      <c r="M634" s="23"/>
      <c r="AA634" s="24"/>
      <c r="AB634" s="24"/>
      <c r="AD634" s="25"/>
    </row>
    <row r="635" spans="3:30" ht="12.75" x14ac:dyDescent="0.2">
      <c r="C635" s="22"/>
      <c r="D635" s="22"/>
      <c r="H635" s="23"/>
      <c r="I635" s="23"/>
      <c r="J635" s="23"/>
      <c r="K635" s="23"/>
      <c r="L635" s="23"/>
      <c r="M635" s="23"/>
      <c r="AA635" s="24"/>
      <c r="AB635" s="24"/>
      <c r="AD635" s="25"/>
    </row>
    <row r="636" spans="3:30" ht="12.75" x14ac:dyDescent="0.2">
      <c r="C636" s="22"/>
      <c r="D636" s="22"/>
      <c r="H636" s="23"/>
      <c r="I636" s="23"/>
      <c r="J636" s="23"/>
      <c r="K636" s="23"/>
      <c r="L636" s="23"/>
      <c r="M636" s="23"/>
      <c r="AA636" s="24"/>
      <c r="AB636" s="24"/>
      <c r="AD636" s="25"/>
    </row>
    <row r="637" spans="3:30" ht="12.75" x14ac:dyDescent="0.2">
      <c r="C637" s="22"/>
      <c r="D637" s="22"/>
      <c r="H637" s="23"/>
      <c r="I637" s="23"/>
      <c r="J637" s="23"/>
      <c r="K637" s="23"/>
      <c r="L637" s="23"/>
      <c r="M637" s="23"/>
      <c r="AA637" s="24"/>
      <c r="AB637" s="24"/>
      <c r="AD637" s="25"/>
    </row>
    <row r="638" spans="3:30" ht="12.75" x14ac:dyDescent="0.2">
      <c r="C638" s="22"/>
      <c r="D638" s="22"/>
      <c r="H638" s="23"/>
      <c r="I638" s="23"/>
      <c r="J638" s="23"/>
      <c r="K638" s="23"/>
      <c r="L638" s="23"/>
      <c r="M638" s="23"/>
      <c r="AA638" s="24"/>
      <c r="AB638" s="24"/>
      <c r="AD638" s="25"/>
    </row>
    <row r="639" spans="3:30" ht="12.75" x14ac:dyDescent="0.2">
      <c r="C639" s="22"/>
      <c r="D639" s="22"/>
      <c r="H639" s="23"/>
      <c r="I639" s="23"/>
      <c r="J639" s="23"/>
      <c r="K639" s="23"/>
      <c r="L639" s="23"/>
      <c r="M639" s="23"/>
      <c r="AA639" s="24"/>
      <c r="AB639" s="24"/>
      <c r="AD639" s="25"/>
    </row>
    <row r="640" spans="3:30" ht="12.75" x14ac:dyDescent="0.2">
      <c r="C640" s="22"/>
      <c r="D640" s="22"/>
      <c r="H640" s="23"/>
      <c r="I640" s="23"/>
      <c r="J640" s="23"/>
      <c r="K640" s="23"/>
      <c r="L640" s="23"/>
      <c r="M640" s="23"/>
      <c r="AA640" s="24"/>
      <c r="AB640" s="24"/>
      <c r="AD640" s="25"/>
    </row>
    <row r="641" spans="3:30" ht="12.75" x14ac:dyDescent="0.2">
      <c r="C641" s="22"/>
      <c r="D641" s="22"/>
      <c r="H641" s="23"/>
      <c r="I641" s="23"/>
      <c r="J641" s="23"/>
      <c r="K641" s="23"/>
      <c r="L641" s="23"/>
      <c r="M641" s="23"/>
      <c r="AA641" s="24"/>
      <c r="AB641" s="24"/>
      <c r="AD641" s="25"/>
    </row>
    <row r="642" spans="3:30" ht="12.75" x14ac:dyDescent="0.2">
      <c r="C642" s="22"/>
      <c r="D642" s="22"/>
      <c r="H642" s="23"/>
      <c r="I642" s="23"/>
      <c r="J642" s="23"/>
      <c r="K642" s="23"/>
      <c r="L642" s="23"/>
      <c r="M642" s="23"/>
      <c r="AA642" s="24"/>
      <c r="AB642" s="24"/>
      <c r="AD642" s="25"/>
    </row>
    <row r="643" spans="3:30" ht="12.75" x14ac:dyDescent="0.2">
      <c r="C643" s="22"/>
      <c r="D643" s="22"/>
      <c r="H643" s="23"/>
      <c r="I643" s="23"/>
      <c r="J643" s="23"/>
      <c r="K643" s="23"/>
      <c r="L643" s="23"/>
      <c r="M643" s="23"/>
      <c r="AA643" s="24"/>
      <c r="AB643" s="24"/>
      <c r="AD643" s="25"/>
    </row>
    <row r="644" spans="3:30" ht="12.75" x14ac:dyDescent="0.2">
      <c r="C644" s="22"/>
      <c r="D644" s="22"/>
      <c r="H644" s="23"/>
      <c r="I644" s="23"/>
      <c r="J644" s="23"/>
      <c r="K644" s="23"/>
      <c r="L644" s="23"/>
      <c r="M644" s="23"/>
      <c r="AA644" s="24"/>
      <c r="AB644" s="24"/>
      <c r="AD644" s="25"/>
    </row>
    <row r="645" spans="3:30" ht="12.75" x14ac:dyDescent="0.2">
      <c r="C645" s="22"/>
      <c r="D645" s="22"/>
      <c r="H645" s="23"/>
      <c r="I645" s="23"/>
      <c r="J645" s="23"/>
      <c r="K645" s="23"/>
      <c r="L645" s="23"/>
      <c r="M645" s="23"/>
      <c r="AA645" s="24"/>
      <c r="AB645" s="24"/>
      <c r="AD645" s="25"/>
    </row>
    <row r="646" spans="3:30" ht="12.75" x14ac:dyDescent="0.2">
      <c r="C646" s="22"/>
      <c r="D646" s="22"/>
      <c r="H646" s="23"/>
      <c r="I646" s="23"/>
      <c r="J646" s="23"/>
      <c r="K646" s="23"/>
      <c r="L646" s="23"/>
      <c r="M646" s="23"/>
      <c r="AA646" s="24"/>
      <c r="AB646" s="24"/>
      <c r="AD646" s="25"/>
    </row>
    <row r="647" spans="3:30" ht="12.75" x14ac:dyDescent="0.2">
      <c r="C647" s="22"/>
      <c r="D647" s="22"/>
      <c r="H647" s="23"/>
      <c r="I647" s="23"/>
      <c r="J647" s="23"/>
      <c r="K647" s="23"/>
      <c r="L647" s="23"/>
      <c r="M647" s="23"/>
      <c r="AA647" s="24"/>
      <c r="AB647" s="24"/>
      <c r="AD647" s="25"/>
    </row>
    <row r="648" spans="3:30" ht="12.75" x14ac:dyDescent="0.2">
      <c r="C648" s="22"/>
      <c r="D648" s="22"/>
      <c r="H648" s="23"/>
      <c r="I648" s="23"/>
      <c r="J648" s="23"/>
      <c r="K648" s="23"/>
      <c r="L648" s="23"/>
      <c r="M648" s="23"/>
      <c r="AA648" s="24"/>
      <c r="AB648" s="24"/>
      <c r="AD648" s="25"/>
    </row>
    <row r="649" spans="3:30" ht="12.75" x14ac:dyDescent="0.2">
      <c r="C649" s="22"/>
      <c r="D649" s="22"/>
      <c r="H649" s="23"/>
      <c r="I649" s="23"/>
      <c r="J649" s="23"/>
      <c r="K649" s="23"/>
      <c r="L649" s="23"/>
      <c r="M649" s="23"/>
      <c r="AA649" s="24"/>
      <c r="AB649" s="24"/>
      <c r="AD649" s="25"/>
    </row>
    <row r="650" spans="3:30" ht="12.75" x14ac:dyDescent="0.2">
      <c r="C650" s="22"/>
      <c r="D650" s="22"/>
      <c r="H650" s="23"/>
      <c r="I650" s="23"/>
      <c r="J650" s="23"/>
      <c r="K650" s="23"/>
      <c r="L650" s="23"/>
      <c r="M650" s="23"/>
      <c r="AA650" s="24"/>
      <c r="AB650" s="24"/>
      <c r="AD650" s="25"/>
    </row>
    <row r="651" spans="3:30" ht="12.75" x14ac:dyDescent="0.2">
      <c r="C651" s="22"/>
      <c r="D651" s="22"/>
      <c r="H651" s="23"/>
      <c r="I651" s="23"/>
      <c r="J651" s="23"/>
      <c r="K651" s="23"/>
      <c r="L651" s="23"/>
      <c r="M651" s="23"/>
      <c r="AA651" s="24"/>
      <c r="AB651" s="24"/>
      <c r="AD651" s="25"/>
    </row>
    <row r="652" spans="3:30" ht="12.75" x14ac:dyDescent="0.2">
      <c r="C652" s="22"/>
      <c r="D652" s="22"/>
      <c r="H652" s="23"/>
      <c r="I652" s="23"/>
      <c r="J652" s="23"/>
      <c r="K652" s="23"/>
      <c r="L652" s="23"/>
      <c r="M652" s="23"/>
      <c r="AA652" s="24"/>
      <c r="AB652" s="24"/>
      <c r="AD652" s="25"/>
    </row>
    <row r="653" spans="3:30" ht="12.75" x14ac:dyDescent="0.2">
      <c r="C653" s="22"/>
      <c r="D653" s="22"/>
      <c r="H653" s="23"/>
      <c r="I653" s="23"/>
      <c r="J653" s="23"/>
      <c r="K653" s="23"/>
      <c r="L653" s="23"/>
      <c r="M653" s="23"/>
      <c r="AA653" s="24"/>
      <c r="AB653" s="24"/>
      <c r="AD653" s="25"/>
    </row>
    <row r="654" spans="3:30" ht="12.75" x14ac:dyDescent="0.2">
      <c r="C654" s="22"/>
      <c r="D654" s="22"/>
      <c r="H654" s="23"/>
      <c r="I654" s="23"/>
      <c r="J654" s="23"/>
      <c r="K654" s="23"/>
      <c r="L654" s="23"/>
      <c r="M654" s="23"/>
      <c r="AA654" s="24"/>
      <c r="AB654" s="24"/>
      <c r="AD654" s="25"/>
    </row>
    <row r="655" spans="3:30" ht="12.75" x14ac:dyDescent="0.2">
      <c r="C655" s="22"/>
      <c r="D655" s="22"/>
      <c r="H655" s="23"/>
      <c r="I655" s="23"/>
      <c r="J655" s="23"/>
      <c r="K655" s="23"/>
      <c r="L655" s="23"/>
      <c r="M655" s="23"/>
      <c r="AA655" s="24"/>
      <c r="AB655" s="24"/>
      <c r="AD655" s="25"/>
    </row>
    <row r="656" spans="3:30" ht="12.75" x14ac:dyDescent="0.2">
      <c r="C656" s="22"/>
      <c r="D656" s="22"/>
      <c r="H656" s="23"/>
      <c r="I656" s="23"/>
      <c r="J656" s="23"/>
      <c r="K656" s="23"/>
      <c r="L656" s="23"/>
      <c r="M656" s="23"/>
      <c r="AA656" s="24"/>
      <c r="AB656" s="24"/>
      <c r="AD656" s="25"/>
    </row>
    <row r="657" spans="3:30" ht="12.75" x14ac:dyDescent="0.2">
      <c r="C657" s="22"/>
      <c r="D657" s="22"/>
      <c r="H657" s="23"/>
      <c r="I657" s="23"/>
      <c r="J657" s="23"/>
      <c r="K657" s="23"/>
      <c r="L657" s="23"/>
      <c r="M657" s="23"/>
      <c r="AA657" s="24"/>
      <c r="AB657" s="24"/>
      <c r="AD657" s="25"/>
    </row>
    <row r="658" spans="3:30" ht="12.75" x14ac:dyDescent="0.2">
      <c r="C658" s="22"/>
      <c r="D658" s="22"/>
      <c r="H658" s="23"/>
      <c r="I658" s="23"/>
      <c r="J658" s="23"/>
      <c r="K658" s="23"/>
      <c r="L658" s="23"/>
      <c r="M658" s="23"/>
      <c r="AA658" s="24"/>
      <c r="AB658" s="24"/>
      <c r="AD658" s="25"/>
    </row>
    <row r="659" spans="3:30" ht="12.75" x14ac:dyDescent="0.2">
      <c r="C659" s="22"/>
      <c r="D659" s="22"/>
      <c r="H659" s="23"/>
      <c r="I659" s="23"/>
      <c r="J659" s="23"/>
      <c r="K659" s="23"/>
      <c r="L659" s="23"/>
      <c r="M659" s="23"/>
      <c r="AA659" s="24"/>
      <c r="AB659" s="24"/>
      <c r="AD659" s="25"/>
    </row>
    <row r="660" spans="3:30" ht="12.75" x14ac:dyDescent="0.2">
      <c r="C660" s="22"/>
      <c r="D660" s="22"/>
      <c r="H660" s="23"/>
      <c r="I660" s="23"/>
      <c r="J660" s="23"/>
      <c r="K660" s="23"/>
      <c r="L660" s="23"/>
      <c r="M660" s="23"/>
      <c r="AA660" s="24"/>
      <c r="AB660" s="24"/>
      <c r="AD660" s="25"/>
    </row>
    <row r="661" spans="3:30" ht="12.75" x14ac:dyDescent="0.2">
      <c r="C661" s="22"/>
      <c r="D661" s="22"/>
      <c r="H661" s="23"/>
      <c r="I661" s="23"/>
      <c r="J661" s="23"/>
      <c r="K661" s="23"/>
      <c r="L661" s="23"/>
      <c r="M661" s="23"/>
      <c r="AA661" s="24"/>
      <c r="AB661" s="24"/>
      <c r="AD661" s="25"/>
    </row>
    <row r="662" spans="3:30" ht="12.75" x14ac:dyDescent="0.2">
      <c r="C662" s="22"/>
      <c r="D662" s="22"/>
      <c r="H662" s="23"/>
      <c r="I662" s="23"/>
      <c r="J662" s="23"/>
      <c r="K662" s="23"/>
      <c r="L662" s="23"/>
      <c r="M662" s="23"/>
      <c r="AA662" s="24"/>
      <c r="AB662" s="24"/>
      <c r="AD662" s="25"/>
    </row>
    <row r="663" spans="3:30" ht="12.75" x14ac:dyDescent="0.2">
      <c r="C663" s="22"/>
      <c r="D663" s="22"/>
      <c r="H663" s="23"/>
      <c r="I663" s="23"/>
      <c r="J663" s="23"/>
      <c r="K663" s="23"/>
      <c r="L663" s="23"/>
      <c r="M663" s="23"/>
      <c r="AA663" s="24"/>
      <c r="AB663" s="24"/>
      <c r="AD663" s="25"/>
    </row>
    <row r="664" spans="3:30" ht="12.75" x14ac:dyDescent="0.2">
      <c r="C664" s="22"/>
      <c r="D664" s="22"/>
      <c r="H664" s="23"/>
      <c r="I664" s="23"/>
      <c r="J664" s="23"/>
      <c r="K664" s="23"/>
      <c r="L664" s="23"/>
      <c r="M664" s="23"/>
      <c r="AA664" s="24"/>
      <c r="AB664" s="24"/>
      <c r="AD664" s="25"/>
    </row>
    <row r="665" spans="3:30" ht="12.75" x14ac:dyDescent="0.2">
      <c r="C665" s="22"/>
      <c r="D665" s="22"/>
      <c r="H665" s="23"/>
      <c r="I665" s="23"/>
      <c r="J665" s="23"/>
      <c r="K665" s="23"/>
      <c r="L665" s="23"/>
      <c r="M665" s="23"/>
      <c r="AA665" s="24"/>
      <c r="AB665" s="24"/>
      <c r="AD665" s="25"/>
    </row>
    <row r="666" spans="3:30" ht="12.75" x14ac:dyDescent="0.2">
      <c r="C666" s="22"/>
      <c r="D666" s="22"/>
      <c r="H666" s="23"/>
      <c r="I666" s="23"/>
      <c r="J666" s="23"/>
      <c r="K666" s="23"/>
      <c r="L666" s="23"/>
      <c r="M666" s="23"/>
      <c r="AA666" s="24"/>
      <c r="AB666" s="24"/>
      <c r="AD666" s="25"/>
    </row>
    <row r="667" spans="3:30" ht="12.75" x14ac:dyDescent="0.2">
      <c r="C667" s="22"/>
      <c r="D667" s="22"/>
      <c r="H667" s="23"/>
      <c r="I667" s="23"/>
      <c r="J667" s="23"/>
      <c r="K667" s="23"/>
      <c r="L667" s="23"/>
      <c r="M667" s="23"/>
      <c r="AA667" s="24"/>
      <c r="AB667" s="24"/>
      <c r="AD667" s="25"/>
    </row>
    <row r="668" spans="3:30" ht="12.75" x14ac:dyDescent="0.2">
      <c r="C668" s="22"/>
      <c r="D668" s="22"/>
      <c r="H668" s="23"/>
      <c r="I668" s="23"/>
      <c r="J668" s="23"/>
      <c r="K668" s="23"/>
      <c r="L668" s="23"/>
      <c r="M668" s="23"/>
      <c r="AA668" s="24"/>
      <c r="AB668" s="24"/>
      <c r="AD668" s="25"/>
    </row>
    <row r="669" spans="3:30" ht="12.75" x14ac:dyDescent="0.2">
      <c r="C669" s="22"/>
      <c r="D669" s="22"/>
      <c r="H669" s="23"/>
      <c r="I669" s="23"/>
      <c r="J669" s="23"/>
      <c r="K669" s="23"/>
      <c r="L669" s="23"/>
      <c r="M669" s="23"/>
      <c r="AA669" s="24"/>
      <c r="AB669" s="24"/>
      <c r="AD669" s="25"/>
    </row>
    <row r="670" spans="3:30" ht="12.75" x14ac:dyDescent="0.2">
      <c r="C670" s="22"/>
      <c r="D670" s="22"/>
      <c r="H670" s="23"/>
      <c r="I670" s="23"/>
      <c r="J670" s="23"/>
      <c r="K670" s="23"/>
      <c r="L670" s="23"/>
      <c r="M670" s="23"/>
      <c r="AA670" s="24"/>
      <c r="AB670" s="24"/>
      <c r="AD670" s="25"/>
    </row>
    <row r="671" spans="3:30" ht="12.75" x14ac:dyDescent="0.2">
      <c r="C671" s="22"/>
      <c r="D671" s="22"/>
      <c r="H671" s="23"/>
      <c r="I671" s="23"/>
      <c r="J671" s="23"/>
      <c r="K671" s="23"/>
      <c r="L671" s="23"/>
      <c r="M671" s="23"/>
      <c r="AA671" s="24"/>
      <c r="AB671" s="24"/>
      <c r="AD671" s="25"/>
    </row>
    <row r="672" spans="3:30" ht="12.75" x14ac:dyDescent="0.2">
      <c r="C672" s="22"/>
      <c r="D672" s="22"/>
      <c r="H672" s="23"/>
      <c r="I672" s="23"/>
      <c r="J672" s="23"/>
      <c r="K672" s="23"/>
      <c r="L672" s="23"/>
      <c r="M672" s="23"/>
      <c r="AA672" s="24"/>
      <c r="AB672" s="24"/>
      <c r="AD672" s="25"/>
    </row>
    <row r="673" spans="3:30" ht="12.75" x14ac:dyDescent="0.2">
      <c r="C673" s="22"/>
      <c r="D673" s="22"/>
      <c r="H673" s="23"/>
      <c r="I673" s="23"/>
      <c r="J673" s="23"/>
      <c r="K673" s="23"/>
      <c r="L673" s="23"/>
      <c r="M673" s="23"/>
      <c r="AA673" s="24"/>
      <c r="AB673" s="24"/>
      <c r="AD673" s="25"/>
    </row>
    <row r="674" spans="3:30" ht="12.75" x14ac:dyDescent="0.2">
      <c r="C674" s="22"/>
      <c r="D674" s="22"/>
      <c r="H674" s="23"/>
      <c r="I674" s="23"/>
      <c r="J674" s="23"/>
      <c r="K674" s="23"/>
      <c r="L674" s="23"/>
      <c r="M674" s="23"/>
      <c r="AA674" s="24"/>
      <c r="AB674" s="24"/>
      <c r="AD674" s="25"/>
    </row>
    <row r="675" spans="3:30" ht="12.75" x14ac:dyDescent="0.2">
      <c r="C675" s="22"/>
      <c r="D675" s="22"/>
      <c r="H675" s="23"/>
      <c r="I675" s="23"/>
      <c r="J675" s="23"/>
      <c r="K675" s="23"/>
      <c r="L675" s="23"/>
      <c r="M675" s="23"/>
      <c r="AA675" s="24"/>
      <c r="AB675" s="24"/>
      <c r="AD675" s="25"/>
    </row>
    <row r="676" spans="3:30" ht="12.75" x14ac:dyDescent="0.2">
      <c r="C676" s="22"/>
      <c r="D676" s="22"/>
      <c r="H676" s="23"/>
      <c r="I676" s="23"/>
      <c r="J676" s="23"/>
      <c r="K676" s="23"/>
      <c r="L676" s="23"/>
      <c r="M676" s="23"/>
      <c r="AA676" s="24"/>
      <c r="AB676" s="24"/>
      <c r="AD676" s="25"/>
    </row>
    <row r="677" spans="3:30" ht="12.75" x14ac:dyDescent="0.2">
      <c r="C677" s="22"/>
      <c r="D677" s="22"/>
      <c r="H677" s="23"/>
      <c r="I677" s="23"/>
      <c r="J677" s="23"/>
      <c r="K677" s="23"/>
      <c r="L677" s="23"/>
      <c r="M677" s="23"/>
      <c r="AA677" s="24"/>
      <c r="AB677" s="24"/>
      <c r="AD677" s="25"/>
    </row>
    <row r="678" spans="3:30" ht="12.75" x14ac:dyDescent="0.2">
      <c r="C678" s="22"/>
      <c r="D678" s="22"/>
      <c r="H678" s="23"/>
      <c r="I678" s="23"/>
      <c r="J678" s="23"/>
      <c r="K678" s="23"/>
      <c r="L678" s="23"/>
      <c r="M678" s="23"/>
      <c r="AA678" s="24"/>
      <c r="AB678" s="24"/>
      <c r="AD678" s="25"/>
    </row>
    <row r="679" spans="3:30" ht="12.75" x14ac:dyDescent="0.2">
      <c r="C679" s="22"/>
      <c r="D679" s="22"/>
      <c r="H679" s="23"/>
      <c r="I679" s="23"/>
      <c r="J679" s="23"/>
      <c r="K679" s="23"/>
      <c r="L679" s="23"/>
      <c r="M679" s="23"/>
      <c r="AA679" s="24"/>
      <c r="AB679" s="24"/>
      <c r="AD679" s="25"/>
    </row>
    <row r="680" spans="3:30" ht="12.75" x14ac:dyDescent="0.2">
      <c r="C680" s="22"/>
      <c r="D680" s="22"/>
      <c r="H680" s="23"/>
      <c r="I680" s="23"/>
      <c r="J680" s="23"/>
      <c r="K680" s="23"/>
      <c r="L680" s="23"/>
      <c r="M680" s="23"/>
      <c r="AA680" s="24"/>
      <c r="AB680" s="24"/>
      <c r="AD680" s="25"/>
    </row>
    <row r="681" spans="3:30" ht="12.75" x14ac:dyDescent="0.2">
      <c r="C681" s="22"/>
      <c r="D681" s="22"/>
      <c r="H681" s="23"/>
      <c r="I681" s="23"/>
      <c r="J681" s="23"/>
      <c r="K681" s="23"/>
      <c r="L681" s="23"/>
      <c r="M681" s="23"/>
      <c r="AA681" s="24"/>
      <c r="AB681" s="24"/>
      <c r="AD681" s="25"/>
    </row>
    <row r="682" spans="3:30" ht="12.75" x14ac:dyDescent="0.2">
      <c r="C682" s="22"/>
      <c r="D682" s="22"/>
      <c r="H682" s="23"/>
      <c r="I682" s="23"/>
      <c r="J682" s="23"/>
      <c r="K682" s="23"/>
      <c r="L682" s="23"/>
      <c r="M682" s="23"/>
      <c r="AA682" s="24"/>
      <c r="AB682" s="24"/>
      <c r="AD682" s="25"/>
    </row>
    <row r="683" spans="3:30" ht="12.75" x14ac:dyDescent="0.2">
      <c r="C683" s="22"/>
      <c r="D683" s="22"/>
      <c r="H683" s="23"/>
      <c r="I683" s="23"/>
      <c r="J683" s="23"/>
      <c r="K683" s="23"/>
      <c r="L683" s="23"/>
      <c r="M683" s="23"/>
      <c r="AA683" s="24"/>
      <c r="AB683" s="24"/>
      <c r="AD683" s="25"/>
    </row>
    <row r="684" spans="3:30" ht="12.75" x14ac:dyDescent="0.2">
      <c r="C684" s="22"/>
      <c r="D684" s="22"/>
      <c r="H684" s="23"/>
      <c r="I684" s="23"/>
      <c r="J684" s="23"/>
      <c r="K684" s="23"/>
      <c r="L684" s="23"/>
      <c r="M684" s="23"/>
      <c r="AA684" s="24"/>
      <c r="AB684" s="24"/>
      <c r="AD684" s="25"/>
    </row>
    <row r="685" spans="3:30" ht="12.75" x14ac:dyDescent="0.2">
      <c r="C685" s="22"/>
      <c r="D685" s="22"/>
      <c r="H685" s="23"/>
      <c r="I685" s="23"/>
      <c r="J685" s="23"/>
      <c r="K685" s="23"/>
      <c r="L685" s="23"/>
      <c r="M685" s="23"/>
      <c r="AA685" s="24"/>
      <c r="AB685" s="24"/>
      <c r="AD685" s="25"/>
    </row>
    <row r="686" spans="3:30" ht="12.75" x14ac:dyDescent="0.2">
      <c r="C686" s="22"/>
      <c r="D686" s="22"/>
      <c r="H686" s="23"/>
      <c r="I686" s="23"/>
      <c r="J686" s="23"/>
      <c r="K686" s="23"/>
      <c r="L686" s="23"/>
      <c r="M686" s="23"/>
      <c r="AA686" s="24"/>
      <c r="AB686" s="24"/>
      <c r="AD686" s="25"/>
    </row>
    <row r="687" spans="3:30" ht="12.75" x14ac:dyDescent="0.2">
      <c r="C687" s="22"/>
      <c r="D687" s="22"/>
      <c r="H687" s="23"/>
      <c r="I687" s="23"/>
      <c r="J687" s="23"/>
      <c r="K687" s="23"/>
      <c r="L687" s="23"/>
      <c r="M687" s="23"/>
      <c r="AA687" s="24"/>
      <c r="AB687" s="24"/>
      <c r="AD687" s="25"/>
    </row>
    <row r="688" spans="3:30" ht="12.75" x14ac:dyDescent="0.2">
      <c r="C688" s="22"/>
      <c r="D688" s="22"/>
      <c r="H688" s="23"/>
      <c r="I688" s="23"/>
      <c r="J688" s="23"/>
      <c r="K688" s="23"/>
      <c r="L688" s="23"/>
      <c r="M688" s="23"/>
      <c r="AA688" s="24"/>
      <c r="AB688" s="24"/>
      <c r="AD688" s="25"/>
    </row>
    <row r="689" spans="3:30" ht="12.75" x14ac:dyDescent="0.2">
      <c r="C689" s="22"/>
      <c r="D689" s="22"/>
      <c r="H689" s="23"/>
      <c r="I689" s="23"/>
      <c r="J689" s="23"/>
      <c r="K689" s="23"/>
      <c r="L689" s="23"/>
      <c r="M689" s="23"/>
      <c r="AA689" s="24"/>
      <c r="AB689" s="24"/>
      <c r="AD689" s="25"/>
    </row>
    <row r="690" spans="3:30" ht="12.75" x14ac:dyDescent="0.2">
      <c r="C690" s="22"/>
      <c r="D690" s="22"/>
      <c r="H690" s="23"/>
      <c r="I690" s="23"/>
      <c r="J690" s="23"/>
      <c r="K690" s="23"/>
      <c r="L690" s="23"/>
      <c r="M690" s="23"/>
      <c r="AA690" s="24"/>
      <c r="AB690" s="24"/>
      <c r="AD690" s="25"/>
    </row>
    <row r="691" spans="3:30" ht="12.75" x14ac:dyDescent="0.2">
      <c r="C691" s="22"/>
      <c r="D691" s="22"/>
      <c r="H691" s="23"/>
      <c r="I691" s="23"/>
      <c r="J691" s="23"/>
      <c r="K691" s="23"/>
      <c r="L691" s="23"/>
      <c r="M691" s="23"/>
      <c r="AA691" s="24"/>
      <c r="AB691" s="24"/>
      <c r="AD691" s="25"/>
    </row>
    <row r="692" spans="3:30" ht="12.75" x14ac:dyDescent="0.2">
      <c r="C692" s="22"/>
      <c r="D692" s="22"/>
      <c r="H692" s="23"/>
      <c r="I692" s="23"/>
      <c r="J692" s="23"/>
      <c r="K692" s="23"/>
      <c r="L692" s="23"/>
      <c r="M692" s="23"/>
      <c r="AA692" s="24"/>
      <c r="AB692" s="24"/>
      <c r="AD692" s="25"/>
    </row>
    <row r="693" spans="3:30" ht="12.75" x14ac:dyDescent="0.2">
      <c r="C693" s="22"/>
      <c r="D693" s="22"/>
      <c r="H693" s="23"/>
      <c r="I693" s="23"/>
      <c r="J693" s="23"/>
      <c r="K693" s="23"/>
      <c r="L693" s="23"/>
      <c r="M693" s="23"/>
      <c r="AA693" s="24"/>
      <c r="AB693" s="24"/>
      <c r="AD693" s="25"/>
    </row>
    <row r="694" spans="3:30" ht="12.75" x14ac:dyDescent="0.2">
      <c r="C694" s="22"/>
      <c r="D694" s="22"/>
      <c r="H694" s="23"/>
      <c r="I694" s="23"/>
      <c r="J694" s="23"/>
      <c r="K694" s="23"/>
      <c r="L694" s="23"/>
      <c r="M694" s="23"/>
      <c r="AA694" s="24"/>
      <c r="AB694" s="24"/>
      <c r="AD694" s="25"/>
    </row>
    <row r="695" spans="3:30" ht="12.75" x14ac:dyDescent="0.2">
      <c r="C695" s="22"/>
      <c r="D695" s="22"/>
      <c r="H695" s="23"/>
      <c r="I695" s="23"/>
      <c r="J695" s="23"/>
      <c r="K695" s="23"/>
      <c r="L695" s="23"/>
      <c r="M695" s="23"/>
      <c r="AA695" s="24"/>
      <c r="AB695" s="24"/>
      <c r="AD695" s="25"/>
    </row>
    <row r="696" spans="3:30" ht="12.75" x14ac:dyDescent="0.2">
      <c r="C696" s="22"/>
      <c r="D696" s="22"/>
      <c r="H696" s="23"/>
      <c r="I696" s="23"/>
      <c r="J696" s="23"/>
      <c r="K696" s="23"/>
      <c r="L696" s="23"/>
      <c r="M696" s="23"/>
      <c r="AA696" s="24"/>
      <c r="AB696" s="24"/>
      <c r="AD696" s="25"/>
    </row>
    <row r="697" spans="3:30" ht="12.75" x14ac:dyDescent="0.2">
      <c r="C697" s="22"/>
      <c r="D697" s="22"/>
      <c r="H697" s="23"/>
      <c r="I697" s="23"/>
      <c r="J697" s="23"/>
      <c r="K697" s="23"/>
      <c r="L697" s="23"/>
      <c r="M697" s="23"/>
      <c r="AA697" s="24"/>
      <c r="AB697" s="24"/>
      <c r="AD697" s="25"/>
    </row>
    <row r="698" spans="3:30" ht="12.75" x14ac:dyDescent="0.2">
      <c r="C698" s="22"/>
      <c r="D698" s="22"/>
      <c r="H698" s="23"/>
      <c r="I698" s="23"/>
      <c r="J698" s="23"/>
      <c r="K698" s="23"/>
      <c r="L698" s="23"/>
      <c r="M698" s="23"/>
      <c r="AA698" s="24"/>
      <c r="AB698" s="24"/>
      <c r="AD698" s="25"/>
    </row>
    <row r="699" spans="3:30" ht="12.75" x14ac:dyDescent="0.2">
      <c r="C699" s="22"/>
      <c r="D699" s="22"/>
      <c r="H699" s="23"/>
      <c r="I699" s="23"/>
      <c r="J699" s="23"/>
      <c r="K699" s="23"/>
      <c r="L699" s="23"/>
      <c r="M699" s="23"/>
      <c r="AA699" s="24"/>
      <c r="AB699" s="24"/>
      <c r="AD699" s="25"/>
    </row>
    <row r="700" spans="3:30" ht="12.75" x14ac:dyDescent="0.2">
      <c r="C700" s="22"/>
      <c r="D700" s="22"/>
      <c r="H700" s="23"/>
      <c r="I700" s="23"/>
      <c r="J700" s="23"/>
      <c r="K700" s="23"/>
      <c r="L700" s="23"/>
      <c r="M700" s="23"/>
      <c r="AA700" s="24"/>
      <c r="AB700" s="24"/>
      <c r="AD700" s="25"/>
    </row>
    <row r="701" spans="3:30" ht="12.75" x14ac:dyDescent="0.2">
      <c r="C701" s="22"/>
      <c r="D701" s="22"/>
      <c r="H701" s="23"/>
      <c r="I701" s="23"/>
      <c r="J701" s="23"/>
      <c r="K701" s="23"/>
      <c r="L701" s="23"/>
      <c r="M701" s="23"/>
      <c r="AA701" s="24"/>
      <c r="AB701" s="24"/>
      <c r="AD701" s="25"/>
    </row>
    <row r="702" spans="3:30" ht="12.75" x14ac:dyDescent="0.2">
      <c r="C702" s="22"/>
      <c r="D702" s="22"/>
      <c r="H702" s="23"/>
      <c r="I702" s="23"/>
      <c r="J702" s="23"/>
      <c r="K702" s="23"/>
      <c r="L702" s="23"/>
      <c r="M702" s="23"/>
      <c r="AA702" s="24"/>
      <c r="AB702" s="24"/>
      <c r="AD702" s="25"/>
    </row>
    <row r="703" spans="3:30" ht="12.75" x14ac:dyDescent="0.2">
      <c r="C703" s="22"/>
      <c r="D703" s="22"/>
      <c r="H703" s="23"/>
      <c r="I703" s="23"/>
      <c r="J703" s="23"/>
      <c r="K703" s="23"/>
      <c r="L703" s="23"/>
      <c r="M703" s="23"/>
      <c r="AA703" s="24"/>
      <c r="AB703" s="24"/>
      <c r="AD703" s="25"/>
    </row>
    <row r="704" spans="3:30" ht="12.75" x14ac:dyDescent="0.2">
      <c r="C704" s="22"/>
      <c r="D704" s="22"/>
      <c r="H704" s="23"/>
      <c r="I704" s="23"/>
      <c r="J704" s="23"/>
      <c r="K704" s="23"/>
      <c r="L704" s="23"/>
      <c r="M704" s="23"/>
      <c r="AA704" s="24"/>
      <c r="AB704" s="24"/>
      <c r="AD704" s="25"/>
    </row>
    <row r="705" spans="3:30" ht="12.75" x14ac:dyDescent="0.2">
      <c r="C705" s="22"/>
      <c r="D705" s="22"/>
      <c r="H705" s="23"/>
      <c r="I705" s="23"/>
      <c r="J705" s="23"/>
      <c r="K705" s="23"/>
      <c r="L705" s="23"/>
      <c r="M705" s="23"/>
      <c r="AA705" s="24"/>
      <c r="AB705" s="24"/>
      <c r="AD705" s="25"/>
    </row>
    <row r="706" spans="3:30" ht="12.75" x14ac:dyDescent="0.2">
      <c r="C706" s="22"/>
      <c r="D706" s="22"/>
      <c r="H706" s="23"/>
      <c r="I706" s="23"/>
      <c r="J706" s="23"/>
      <c r="K706" s="23"/>
      <c r="L706" s="23"/>
      <c r="M706" s="23"/>
      <c r="AA706" s="24"/>
      <c r="AB706" s="24"/>
      <c r="AD706" s="25"/>
    </row>
    <row r="707" spans="3:30" ht="12.75" x14ac:dyDescent="0.2">
      <c r="C707" s="22"/>
      <c r="D707" s="22"/>
      <c r="H707" s="23"/>
      <c r="I707" s="23"/>
      <c r="J707" s="23"/>
      <c r="K707" s="23"/>
      <c r="L707" s="23"/>
      <c r="M707" s="23"/>
      <c r="AA707" s="24"/>
      <c r="AB707" s="24"/>
      <c r="AD707" s="25"/>
    </row>
    <row r="708" spans="3:30" ht="12.75" x14ac:dyDescent="0.2">
      <c r="C708" s="22"/>
      <c r="D708" s="22"/>
      <c r="H708" s="23"/>
      <c r="I708" s="23"/>
      <c r="J708" s="23"/>
      <c r="K708" s="23"/>
      <c r="L708" s="23"/>
      <c r="M708" s="23"/>
      <c r="AA708" s="24"/>
      <c r="AB708" s="24"/>
      <c r="AD708" s="25"/>
    </row>
    <row r="709" spans="3:30" ht="12.75" x14ac:dyDescent="0.2">
      <c r="C709" s="22"/>
      <c r="D709" s="22"/>
      <c r="H709" s="23"/>
      <c r="I709" s="23"/>
      <c r="J709" s="23"/>
      <c r="K709" s="23"/>
      <c r="L709" s="23"/>
      <c r="M709" s="23"/>
      <c r="AA709" s="24"/>
      <c r="AB709" s="24"/>
      <c r="AD709" s="25"/>
    </row>
    <row r="710" spans="3:30" ht="12.75" x14ac:dyDescent="0.2">
      <c r="C710" s="22"/>
      <c r="D710" s="22"/>
      <c r="H710" s="23"/>
      <c r="I710" s="23"/>
      <c r="J710" s="23"/>
      <c r="K710" s="23"/>
      <c r="L710" s="23"/>
      <c r="M710" s="23"/>
      <c r="AA710" s="24"/>
      <c r="AB710" s="24"/>
      <c r="AD710" s="25"/>
    </row>
    <row r="711" spans="3:30" ht="12.75" x14ac:dyDescent="0.2">
      <c r="C711" s="22"/>
      <c r="D711" s="22"/>
      <c r="H711" s="23"/>
      <c r="I711" s="23"/>
      <c r="J711" s="23"/>
      <c r="K711" s="23"/>
      <c r="L711" s="23"/>
      <c r="M711" s="23"/>
      <c r="AA711" s="24"/>
      <c r="AB711" s="24"/>
      <c r="AD711" s="25"/>
    </row>
    <row r="712" spans="3:30" ht="12.75" x14ac:dyDescent="0.2">
      <c r="C712" s="22"/>
      <c r="D712" s="22"/>
      <c r="H712" s="23"/>
      <c r="I712" s="23"/>
      <c r="J712" s="23"/>
      <c r="K712" s="23"/>
      <c r="L712" s="23"/>
      <c r="M712" s="23"/>
      <c r="AA712" s="24"/>
      <c r="AB712" s="24"/>
      <c r="AD712" s="25"/>
    </row>
    <row r="713" spans="3:30" ht="12.75" x14ac:dyDescent="0.2">
      <c r="C713" s="22"/>
      <c r="D713" s="22"/>
      <c r="H713" s="23"/>
      <c r="I713" s="23"/>
      <c r="J713" s="23"/>
      <c r="K713" s="23"/>
      <c r="L713" s="23"/>
      <c r="M713" s="23"/>
      <c r="AA713" s="24"/>
      <c r="AB713" s="24"/>
      <c r="AD713" s="25"/>
    </row>
    <row r="714" spans="3:30" ht="12.75" x14ac:dyDescent="0.2">
      <c r="C714" s="22"/>
      <c r="D714" s="22"/>
      <c r="H714" s="23"/>
      <c r="I714" s="23"/>
      <c r="J714" s="23"/>
      <c r="K714" s="23"/>
      <c r="L714" s="23"/>
      <c r="M714" s="23"/>
      <c r="AA714" s="24"/>
      <c r="AB714" s="24"/>
      <c r="AD714" s="25"/>
    </row>
    <row r="715" spans="3:30" ht="12.75" x14ac:dyDescent="0.2">
      <c r="C715" s="22"/>
      <c r="D715" s="22"/>
      <c r="H715" s="23"/>
      <c r="I715" s="23"/>
      <c r="J715" s="23"/>
      <c r="K715" s="23"/>
      <c r="L715" s="23"/>
      <c r="M715" s="23"/>
      <c r="AA715" s="24"/>
      <c r="AB715" s="24"/>
      <c r="AD715" s="25"/>
    </row>
    <row r="716" spans="3:30" ht="12.75" x14ac:dyDescent="0.2">
      <c r="C716" s="22"/>
      <c r="D716" s="22"/>
      <c r="H716" s="23"/>
      <c r="I716" s="23"/>
      <c r="J716" s="23"/>
      <c r="K716" s="23"/>
      <c r="L716" s="23"/>
      <c r="M716" s="23"/>
      <c r="AA716" s="24"/>
      <c r="AB716" s="24"/>
      <c r="AD716" s="25"/>
    </row>
    <row r="717" spans="3:30" ht="12.75" x14ac:dyDescent="0.2">
      <c r="C717" s="22"/>
      <c r="D717" s="22"/>
      <c r="H717" s="23"/>
      <c r="I717" s="23"/>
      <c r="J717" s="23"/>
      <c r="K717" s="23"/>
      <c r="L717" s="23"/>
      <c r="M717" s="23"/>
      <c r="AA717" s="24"/>
      <c r="AB717" s="24"/>
      <c r="AD717" s="25"/>
    </row>
    <row r="718" spans="3:30" ht="12.75" x14ac:dyDescent="0.2">
      <c r="C718" s="22"/>
      <c r="D718" s="22"/>
      <c r="H718" s="23"/>
      <c r="I718" s="23"/>
      <c r="J718" s="23"/>
      <c r="K718" s="23"/>
      <c r="L718" s="23"/>
      <c r="M718" s="23"/>
      <c r="AA718" s="24"/>
      <c r="AB718" s="24"/>
      <c r="AD718" s="25"/>
    </row>
    <row r="719" spans="3:30" ht="12.75" x14ac:dyDescent="0.2">
      <c r="C719" s="22"/>
      <c r="D719" s="22"/>
      <c r="H719" s="23"/>
      <c r="I719" s="23"/>
      <c r="J719" s="23"/>
      <c r="K719" s="23"/>
      <c r="L719" s="23"/>
      <c r="M719" s="23"/>
      <c r="AA719" s="24"/>
      <c r="AB719" s="24"/>
      <c r="AD719" s="25"/>
    </row>
    <row r="720" spans="3:30" ht="12.75" x14ac:dyDescent="0.2">
      <c r="C720" s="22"/>
      <c r="D720" s="22"/>
      <c r="H720" s="23"/>
      <c r="I720" s="23"/>
      <c r="J720" s="23"/>
      <c r="K720" s="23"/>
      <c r="L720" s="23"/>
      <c r="M720" s="23"/>
      <c r="AA720" s="24"/>
      <c r="AB720" s="24"/>
      <c r="AD720" s="25"/>
    </row>
    <row r="721" spans="3:30" ht="12.75" x14ac:dyDescent="0.2">
      <c r="C721" s="22"/>
      <c r="D721" s="22"/>
      <c r="H721" s="23"/>
      <c r="I721" s="23"/>
      <c r="J721" s="23"/>
      <c r="K721" s="23"/>
      <c r="L721" s="23"/>
      <c r="M721" s="23"/>
      <c r="AA721" s="24"/>
      <c r="AB721" s="24"/>
      <c r="AD721" s="25"/>
    </row>
    <row r="722" spans="3:30" ht="12.75" x14ac:dyDescent="0.2">
      <c r="C722" s="22"/>
      <c r="D722" s="22"/>
      <c r="H722" s="23"/>
      <c r="I722" s="23"/>
      <c r="J722" s="23"/>
      <c r="K722" s="23"/>
      <c r="L722" s="23"/>
      <c r="M722" s="23"/>
      <c r="AA722" s="24"/>
      <c r="AB722" s="24"/>
      <c r="AD722" s="25"/>
    </row>
    <row r="723" spans="3:30" ht="12.75" x14ac:dyDescent="0.2">
      <c r="C723" s="22"/>
      <c r="D723" s="22"/>
      <c r="H723" s="23"/>
      <c r="I723" s="23"/>
      <c r="J723" s="23"/>
      <c r="K723" s="23"/>
      <c r="L723" s="23"/>
      <c r="M723" s="23"/>
      <c r="AA723" s="24"/>
      <c r="AB723" s="24"/>
      <c r="AD723" s="25"/>
    </row>
    <row r="724" spans="3:30" ht="12.75" x14ac:dyDescent="0.2">
      <c r="C724" s="22"/>
      <c r="D724" s="22"/>
      <c r="H724" s="23"/>
      <c r="I724" s="23"/>
      <c r="J724" s="23"/>
      <c r="K724" s="23"/>
      <c r="L724" s="23"/>
      <c r="M724" s="23"/>
      <c r="AA724" s="24"/>
      <c r="AB724" s="24"/>
      <c r="AD724" s="25"/>
    </row>
    <row r="725" spans="3:30" ht="12.75" x14ac:dyDescent="0.2">
      <c r="C725" s="22"/>
      <c r="D725" s="22"/>
      <c r="H725" s="23"/>
      <c r="I725" s="23"/>
      <c r="J725" s="23"/>
      <c r="K725" s="23"/>
      <c r="L725" s="23"/>
      <c r="M725" s="23"/>
      <c r="AA725" s="24"/>
      <c r="AB725" s="24"/>
      <c r="AD725" s="25"/>
    </row>
    <row r="726" spans="3:30" ht="12.75" x14ac:dyDescent="0.2">
      <c r="C726" s="22"/>
      <c r="D726" s="22"/>
      <c r="H726" s="23"/>
      <c r="I726" s="23"/>
      <c r="J726" s="23"/>
      <c r="K726" s="23"/>
      <c r="L726" s="23"/>
      <c r="M726" s="23"/>
      <c r="AA726" s="24"/>
      <c r="AB726" s="24"/>
      <c r="AD726" s="25"/>
    </row>
    <row r="727" spans="3:30" ht="12.75" x14ac:dyDescent="0.2">
      <c r="C727" s="22"/>
      <c r="D727" s="22"/>
      <c r="H727" s="23"/>
      <c r="I727" s="23"/>
      <c r="J727" s="23"/>
      <c r="K727" s="23"/>
      <c r="L727" s="23"/>
      <c r="M727" s="23"/>
      <c r="AA727" s="24"/>
      <c r="AB727" s="24"/>
      <c r="AD727" s="25"/>
    </row>
    <row r="728" spans="3:30" ht="12.75" x14ac:dyDescent="0.2">
      <c r="C728" s="22"/>
      <c r="D728" s="22"/>
      <c r="H728" s="23"/>
      <c r="I728" s="23"/>
      <c r="J728" s="23"/>
      <c r="K728" s="23"/>
      <c r="L728" s="23"/>
      <c r="M728" s="23"/>
      <c r="AA728" s="24"/>
      <c r="AB728" s="24"/>
      <c r="AD728" s="25"/>
    </row>
    <row r="729" spans="3:30" ht="12.75" x14ac:dyDescent="0.2">
      <c r="C729" s="22"/>
      <c r="D729" s="22"/>
      <c r="H729" s="23"/>
      <c r="I729" s="23"/>
      <c r="J729" s="23"/>
      <c r="K729" s="23"/>
      <c r="L729" s="23"/>
      <c r="M729" s="23"/>
      <c r="AA729" s="24"/>
      <c r="AB729" s="24"/>
      <c r="AD729" s="25"/>
    </row>
    <row r="730" spans="3:30" ht="12.75" x14ac:dyDescent="0.2">
      <c r="C730" s="22"/>
      <c r="D730" s="22"/>
      <c r="H730" s="23"/>
      <c r="I730" s="23"/>
      <c r="J730" s="23"/>
      <c r="K730" s="23"/>
      <c r="L730" s="23"/>
      <c r="M730" s="23"/>
      <c r="AA730" s="24"/>
      <c r="AB730" s="24"/>
      <c r="AD730" s="25"/>
    </row>
    <row r="731" spans="3:30" ht="12.75" x14ac:dyDescent="0.2">
      <c r="C731" s="22"/>
      <c r="D731" s="22"/>
      <c r="H731" s="23"/>
      <c r="I731" s="23"/>
      <c r="J731" s="23"/>
      <c r="K731" s="23"/>
      <c r="L731" s="23"/>
      <c r="M731" s="23"/>
      <c r="AA731" s="24"/>
      <c r="AB731" s="24"/>
      <c r="AD731" s="25"/>
    </row>
    <row r="732" spans="3:30" ht="12.75" x14ac:dyDescent="0.2">
      <c r="C732" s="22"/>
      <c r="D732" s="22"/>
      <c r="H732" s="23"/>
      <c r="I732" s="23"/>
      <c r="J732" s="23"/>
      <c r="K732" s="23"/>
      <c r="L732" s="23"/>
      <c r="M732" s="23"/>
      <c r="AA732" s="24"/>
      <c r="AB732" s="24"/>
      <c r="AD732" s="25"/>
    </row>
    <row r="733" spans="3:30" ht="12.75" x14ac:dyDescent="0.2">
      <c r="C733" s="22"/>
      <c r="D733" s="22"/>
      <c r="H733" s="23"/>
      <c r="I733" s="23"/>
      <c r="J733" s="23"/>
      <c r="K733" s="23"/>
      <c r="L733" s="23"/>
      <c r="M733" s="23"/>
      <c r="AA733" s="24"/>
      <c r="AB733" s="24"/>
      <c r="AD733" s="25"/>
    </row>
    <row r="734" spans="3:30" ht="12.75" x14ac:dyDescent="0.2">
      <c r="C734" s="22"/>
      <c r="D734" s="22"/>
      <c r="H734" s="23"/>
      <c r="I734" s="23"/>
      <c r="J734" s="23"/>
      <c r="K734" s="23"/>
      <c r="L734" s="23"/>
      <c r="M734" s="23"/>
      <c r="AA734" s="24"/>
      <c r="AB734" s="24"/>
      <c r="AD734" s="25"/>
    </row>
    <row r="735" spans="3:30" ht="12.75" x14ac:dyDescent="0.2">
      <c r="C735" s="22"/>
      <c r="D735" s="22"/>
      <c r="H735" s="23"/>
      <c r="I735" s="23"/>
      <c r="J735" s="23"/>
      <c r="K735" s="23"/>
      <c r="L735" s="23"/>
      <c r="M735" s="23"/>
      <c r="AA735" s="24"/>
      <c r="AB735" s="24"/>
      <c r="AD735" s="25"/>
    </row>
    <row r="736" spans="3:30" ht="12.75" x14ac:dyDescent="0.2">
      <c r="C736" s="22"/>
      <c r="D736" s="22"/>
      <c r="H736" s="23"/>
      <c r="I736" s="23"/>
      <c r="J736" s="23"/>
      <c r="K736" s="23"/>
      <c r="L736" s="23"/>
      <c r="M736" s="23"/>
      <c r="AA736" s="24"/>
      <c r="AB736" s="24"/>
      <c r="AD736" s="25"/>
    </row>
    <row r="737" spans="3:30" ht="12.75" x14ac:dyDescent="0.2">
      <c r="C737" s="22"/>
      <c r="D737" s="22"/>
      <c r="H737" s="23"/>
      <c r="I737" s="23"/>
      <c r="J737" s="23"/>
      <c r="K737" s="23"/>
      <c r="L737" s="23"/>
      <c r="M737" s="23"/>
      <c r="AA737" s="24"/>
      <c r="AB737" s="24"/>
      <c r="AD737" s="25"/>
    </row>
    <row r="738" spans="3:30" ht="12.75" x14ac:dyDescent="0.2">
      <c r="C738" s="22"/>
      <c r="D738" s="22"/>
      <c r="H738" s="23"/>
      <c r="I738" s="23"/>
      <c r="J738" s="23"/>
      <c r="K738" s="23"/>
      <c r="L738" s="23"/>
      <c r="M738" s="23"/>
      <c r="AA738" s="24"/>
      <c r="AB738" s="24"/>
      <c r="AD738" s="25"/>
    </row>
    <row r="739" spans="3:30" ht="12.75" x14ac:dyDescent="0.2">
      <c r="C739" s="22"/>
      <c r="D739" s="22"/>
      <c r="H739" s="23"/>
      <c r="I739" s="23"/>
      <c r="J739" s="23"/>
      <c r="K739" s="23"/>
      <c r="L739" s="23"/>
      <c r="M739" s="23"/>
      <c r="AA739" s="24"/>
      <c r="AB739" s="24"/>
      <c r="AD739" s="25"/>
    </row>
    <row r="740" spans="3:30" ht="12.75" x14ac:dyDescent="0.2">
      <c r="C740" s="22"/>
      <c r="D740" s="22"/>
      <c r="H740" s="23"/>
      <c r="I740" s="23"/>
      <c r="J740" s="23"/>
      <c r="K740" s="23"/>
      <c r="L740" s="23"/>
      <c r="M740" s="23"/>
      <c r="AA740" s="24"/>
      <c r="AB740" s="24"/>
      <c r="AD740" s="25"/>
    </row>
    <row r="741" spans="3:30" ht="12.75" x14ac:dyDescent="0.2">
      <c r="C741" s="22"/>
      <c r="D741" s="22"/>
      <c r="H741" s="23"/>
      <c r="I741" s="23"/>
      <c r="J741" s="23"/>
      <c r="K741" s="23"/>
      <c r="L741" s="23"/>
      <c r="M741" s="23"/>
      <c r="AA741" s="24"/>
      <c r="AB741" s="24"/>
      <c r="AD741" s="25"/>
    </row>
    <row r="742" spans="3:30" ht="12.75" x14ac:dyDescent="0.2">
      <c r="C742" s="22"/>
      <c r="D742" s="22"/>
      <c r="H742" s="23"/>
      <c r="I742" s="23"/>
      <c r="J742" s="23"/>
      <c r="K742" s="23"/>
      <c r="L742" s="23"/>
      <c r="M742" s="23"/>
      <c r="AA742" s="24"/>
      <c r="AB742" s="24"/>
      <c r="AD742" s="25"/>
    </row>
    <row r="743" spans="3:30" ht="12.75" x14ac:dyDescent="0.2">
      <c r="C743" s="22"/>
      <c r="D743" s="22"/>
      <c r="H743" s="23"/>
      <c r="I743" s="23"/>
      <c r="J743" s="23"/>
      <c r="K743" s="23"/>
      <c r="L743" s="23"/>
      <c r="M743" s="23"/>
      <c r="AA743" s="24"/>
      <c r="AB743" s="24"/>
      <c r="AD743" s="25"/>
    </row>
    <row r="744" spans="3:30" ht="12.75" x14ac:dyDescent="0.2">
      <c r="C744" s="22"/>
      <c r="D744" s="22"/>
      <c r="H744" s="23"/>
      <c r="I744" s="23"/>
      <c r="J744" s="23"/>
      <c r="K744" s="23"/>
      <c r="L744" s="23"/>
      <c r="M744" s="23"/>
      <c r="AA744" s="24"/>
      <c r="AB744" s="24"/>
      <c r="AD744" s="25"/>
    </row>
    <row r="745" spans="3:30" ht="12.75" x14ac:dyDescent="0.2">
      <c r="C745" s="22"/>
      <c r="D745" s="22"/>
      <c r="H745" s="23"/>
      <c r="I745" s="23"/>
      <c r="J745" s="23"/>
      <c r="K745" s="23"/>
      <c r="L745" s="23"/>
      <c r="M745" s="23"/>
      <c r="AA745" s="24"/>
      <c r="AB745" s="24"/>
      <c r="AD745" s="25"/>
    </row>
    <row r="746" spans="3:30" ht="12.75" x14ac:dyDescent="0.2">
      <c r="C746" s="22"/>
      <c r="D746" s="22"/>
      <c r="H746" s="23"/>
      <c r="I746" s="23"/>
      <c r="J746" s="23"/>
      <c r="K746" s="23"/>
      <c r="L746" s="23"/>
      <c r="M746" s="23"/>
      <c r="AA746" s="24"/>
      <c r="AB746" s="24"/>
      <c r="AD746" s="25"/>
    </row>
    <row r="747" spans="3:30" ht="12.75" x14ac:dyDescent="0.2">
      <c r="C747" s="22"/>
      <c r="D747" s="22"/>
      <c r="H747" s="23"/>
      <c r="I747" s="23"/>
      <c r="J747" s="23"/>
      <c r="K747" s="23"/>
      <c r="L747" s="23"/>
      <c r="M747" s="23"/>
      <c r="AA747" s="24"/>
      <c r="AB747" s="24"/>
      <c r="AD747" s="25"/>
    </row>
    <row r="748" spans="3:30" ht="12.75" x14ac:dyDescent="0.2">
      <c r="C748" s="22"/>
      <c r="D748" s="22"/>
      <c r="H748" s="23"/>
      <c r="I748" s="23"/>
      <c r="J748" s="23"/>
      <c r="K748" s="23"/>
      <c r="L748" s="23"/>
      <c r="M748" s="23"/>
      <c r="AA748" s="24"/>
      <c r="AB748" s="24"/>
      <c r="AD748" s="25"/>
    </row>
    <row r="749" spans="3:30" ht="12.75" x14ac:dyDescent="0.2">
      <c r="C749" s="22"/>
      <c r="D749" s="22"/>
      <c r="H749" s="23"/>
      <c r="I749" s="23"/>
      <c r="J749" s="23"/>
      <c r="K749" s="23"/>
      <c r="L749" s="23"/>
      <c r="M749" s="23"/>
      <c r="AA749" s="24"/>
      <c r="AB749" s="24"/>
      <c r="AD749" s="25"/>
    </row>
  </sheetData>
  <phoneticPr fontId="5" type="noConversion"/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Helper!$A$2:$A$33</xm:f>
          </x14:formula1>
          <xm:sqref>W2:W9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33"/>
  <sheetViews>
    <sheetView workbookViewId="0">
      <selection sqref="A1:F33"/>
    </sheetView>
  </sheetViews>
  <sheetFormatPr baseColWidth="10" defaultColWidth="14.42578125" defaultRowHeight="15.75" customHeight="1" x14ac:dyDescent="0.2"/>
  <cols>
    <col min="3" max="3" width="3.42578125" customWidth="1"/>
  </cols>
  <sheetData>
    <row r="1" spans="1:6" ht="15.75" customHeight="1" x14ac:dyDescent="0.2">
      <c r="A1" s="34" t="s">
        <v>0</v>
      </c>
      <c r="B1" s="35" t="s">
        <v>2</v>
      </c>
      <c r="C1" s="35" t="s">
        <v>13</v>
      </c>
      <c r="D1" s="36" t="s">
        <v>18</v>
      </c>
      <c r="E1" s="37"/>
      <c r="F1" s="31"/>
    </row>
    <row r="2" spans="1:6" ht="15.75" customHeight="1" x14ac:dyDescent="0.2">
      <c r="A2" s="38" t="s">
        <v>27</v>
      </c>
      <c r="B2" s="39">
        <v>1.75</v>
      </c>
      <c r="C2" s="38">
        <v>82</v>
      </c>
      <c r="D2" s="40">
        <v>23</v>
      </c>
      <c r="E2" s="41">
        <v>22</v>
      </c>
      <c r="F2" s="39">
        <v>0.94</v>
      </c>
    </row>
    <row r="3" spans="1:6" ht="15.75" customHeight="1" x14ac:dyDescent="0.2">
      <c r="A3" s="38" t="s">
        <v>28</v>
      </c>
      <c r="B3" s="39">
        <v>1.75</v>
      </c>
      <c r="C3" s="38">
        <v>56</v>
      </c>
      <c r="D3" s="40">
        <v>24</v>
      </c>
      <c r="E3" s="41">
        <v>23</v>
      </c>
      <c r="F3" s="39">
        <v>1</v>
      </c>
    </row>
    <row r="4" spans="1:6" ht="15.75" customHeight="1" x14ac:dyDescent="0.2">
      <c r="A4" s="38" t="s">
        <v>29</v>
      </c>
      <c r="B4" s="39">
        <v>1.575</v>
      </c>
      <c r="C4" s="38">
        <v>56</v>
      </c>
      <c r="D4" s="40">
        <v>25</v>
      </c>
      <c r="E4" s="41">
        <v>24</v>
      </c>
      <c r="F4" s="39">
        <v>1.06</v>
      </c>
    </row>
    <row r="5" spans="1:6" ht="15.75" customHeight="1" x14ac:dyDescent="0.2">
      <c r="A5" s="38" t="s">
        <v>30</v>
      </c>
      <c r="B5" s="39">
        <v>1.575</v>
      </c>
      <c r="C5" s="38">
        <v>50</v>
      </c>
      <c r="D5" s="40">
        <v>26</v>
      </c>
      <c r="E5" s="41">
        <v>25</v>
      </c>
      <c r="F5" s="39">
        <v>1.1200000000000001</v>
      </c>
    </row>
    <row r="6" spans="1:6" ht="15.75" customHeight="1" x14ac:dyDescent="0.2">
      <c r="A6" s="38" t="s">
        <v>31</v>
      </c>
      <c r="B6" s="39">
        <v>1.575</v>
      </c>
      <c r="C6" s="38">
        <v>52</v>
      </c>
      <c r="D6" s="40">
        <v>27</v>
      </c>
      <c r="E6" s="41">
        <v>26</v>
      </c>
      <c r="F6" s="39">
        <v>1.18</v>
      </c>
    </row>
    <row r="7" spans="1:6" ht="15.75" customHeight="1" x14ac:dyDescent="0.2">
      <c r="A7" s="38" t="s">
        <v>32</v>
      </c>
      <c r="B7" s="39">
        <v>1.4</v>
      </c>
      <c r="C7" s="38">
        <v>76</v>
      </c>
      <c r="D7" s="40">
        <v>28</v>
      </c>
      <c r="E7" s="41">
        <v>27</v>
      </c>
      <c r="F7" s="39">
        <v>1.24</v>
      </c>
    </row>
    <row r="8" spans="1:6" ht="15.75" customHeight="1" x14ac:dyDescent="0.2">
      <c r="A8" s="38" t="s">
        <v>33</v>
      </c>
      <c r="B8" s="39">
        <v>1.4</v>
      </c>
      <c r="C8" s="38">
        <v>52</v>
      </c>
      <c r="D8" s="40">
        <v>29</v>
      </c>
      <c r="E8" s="41">
        <v>28</v>
      </c>
      <c r="F8" s="39">
        <v>1.25</v>
      </c>
    </row>
    <row r="9" spans="1:6" ht="15.75" customHeight="1" x14ac:dyDescent="0.2">
      <c r="A9" s="38" t="s">
        <v>34</v>
      </c>
      <c r="B9" s="39">
        <v>1.3125</v>
      </c>
      <c r="C9" s="38"/>
      <c r="D9" s="40">
        <v>30</v>
      </c>
      <c r="E9" s="41">
        <v>29</v>
      </c>
      <c r="F9" s="39">
        <v>1.26</v>
      </c>
    </row>
    <row r="10" spans="1:6" ht="15.75" customHeight="1" x14ac:dyDescent="0.2">
      <c r="A10" s="38" t="s">
        <v>186</v>
      </c>
      <c r="B10" s="39">
        <v>1.3125</v>
      </c>
      <c r="C10" s="38">
        <v>44</v>
      </c>
      <c r="D10" s="40">
        <v>31</v>
      </c>
      <c r="E10" s="41">
        <v>30</v>
      </c>
      <c r="F10" s="39">
        <v>1.27</v>
      </c>
    </row>
    <row r="11" spans="1:6" ht="15.75" customHeight="1" x14ac:dyDescent="0.2">
      <c r="A11" s="38" t="s">
        <v>35</v>
      </c>
      <c r="B11" s="39">
        <v>1.2250000000000001</v>
      </c>
      <c r="C11" s="38"/>
      <c r="D11" s="40">
        <v>32</v>
      </c>
      <c r="E11" s="41">
        <v>31</v>
      </c>
      <c r="F11" s="39">
        <v>1.28</v>
      </c>
    </row>
    <row r="12" spans="1:6" ht="15.75" customHeight="1" x14ac:dyDescent="0.2">
      <c r="A12" s="38" t="s">
        <v>36</v>
      </c>
      <c r="B12" s="39">
        <v>1.05</v>
      </c>
      <c r="C12" s="38"/>
      <c r="D12" s="40">
        <v>33</v>
      </c>
      <c r="E12" s="41">
        <v>32</v>
      </c>
      <c r="F12" s="39">
        <v>1.29</v>
      </c>
    </row>
    <row r="13" spans="1:6" ht="15.75" customHeight="1" x14ac:dyDescent="0.2">
      <c r="A13" s="38" t="s">
        <v>37</v>
      </c>
      <c r="B13" s="39">
        <v>1.05</v>
      </c>
      <c r="C13" s="38"/>
      <c r="D13" s="40">
        <v>34</v>
      </c>
      <c r="E13" s="41">
        <v>33</v>
      </c>
      <c r="F13" s="39">
        <v>1.3</v>
      </c>
    </row>
    <row r="14" spans="1:6" ht="15.75" customHeight="1" x14ac:dyDescent="0.2">
      <c r="A14" s="38" t="s">
        <v>38</v>
      </c>
      <c r="B14" s="39">
        <v>1.05</v>
      </c>
      <c r="C14" s="38"/>
      <c r="D14" s="40">
        <v>35</v>
      </c>
      <c r="E14" s="41">
        <v>34</v>
      </c>
      <c r="F14" s="39">
        <v>1.3</v>
      </c>
    </row>
    <row r="15" spans="1:6" ht="15.75" customHeight="1" x14ac:dyDescent="0.2">
      <c r="A15" s="38" t="s">
        <v>39</v>
      </c>
      <c r="B15" s="39">
        <v>1.05</v>
      </c>
      <c r="C15" s="38"/>
      <c r="D15" s="40">
        <v>36</v>
      </c>
      <c r="E15" s="41">
        <v>35</v>
      </c>
      <c r="F15" s="39">
        <v>1.29</v>
      </c>
    </row>
    <row r="16" spans="1:6" ht="15.75" customHeight="1" x14ac:dyDescent="0.2">
      <c r="A16" s="38" t="s">
        <v>40</v>
      </c>
      <c r="B16" s="39">
        <v>1.05</v>
      </c>
      <c r="C16" s="38"/>
      <c r="D16" s="40">
        <v>37</v>
      </c>
      <c r="E16" s="41">
        <v>36</v>
      </c>
      <c r="F16" s="39">
        <v>1.28</v>
      </c>
    </row>
    <row r="17" spans="1:6" ht="15.75" customHeight="1" x14ac:dyDescent="0.2">
      <c r="A17" s="38" t="s">
        <v>41</v>
      </c>
      <c r="B17" s="39">
        <v>1.05</v>
      </c>
      <c r="C17" s="38"/>
      <c r="D17" s="40">
        <v>38</v>
      </c>
      <c r="E17" s="41">
        <v>37</v>
      </c>
      <c r="F17" s="39">
        <v>1.27</v>
      </c>
    </row>
    <row r="18" spans="1:6" ht="15.75" customHeight="1" x14ac:dyDescent="0.2">
      <c r="A18" s="38" t="s">
        <v>42</v>
      </c>
      <c r="B18" s="39">
        <v>0.875</v>
      </c>
      <c r="C18" s="38"/>
      <c r="D18" s="40">
        <v>39</v>
      </c>
      <c r="E18" s="41">
        <v>38</v>
      </c>
      <c r="F18" s="39">
        <v>1.26</v>
      </c>
    </row>
    <row r="19" spans="1:6" ht="15.75" customHeight="1" x14ac:dyDescent="0.2">
      <c r="A19" s="38" t="s">
        <v>43</v>
      </c>
      <c r="B19" s="39">
        <v>0.875</v>
      </c>
      <c r="C19" s="42"/>
      <c r="D19" s="43" t="s">
        <v>44</v>
      </c>
      <c r="E19" s="41">
        <v>39</v>
      </c>
      <c r="F19" s="39">
        <v>1.28</v>
      </c>
    </row>
    <row r="20" spans="1:6" ht="15.75" customHeight="1" x14ac:dyDescent="0.2">
      <c r="A20" s="38" t="s">
        <v>45</v>
      </c>
      <c r="B20" s="44">
        <v>0.875</v>
      </c>
      <c r="C20" s="45"/>
      <c r="D20" s="45"/>
      <c r="E20" s="31"/>
      <c r="F20" s="31"/>
    </row>
    <row r="21" spans="1:6" ht="15.75" customHeight="1" x14ac:dyDescent="0.2">
      <c r="A21" s="38" t="s">
        <v>46</v>
      </c>
      <c r="B21" s="44">
        <v>0.875</v>
      </c>
      <c r="C21" s="46"/>
      <c r="D21" s="46"/>
      <c r="E21" s="31"/>
      <c r="F21" s="31"/>
    </row>
    <row r="22" spans="1:6" ht="15.75" customHeight="1" x14ac:dyDescent="0.2">
      <c r="A22" s="38" t="s">
        <v>47</v>
      </c>
      <c r="B22" s="44">
        <v>0.875</v>
      </c>
      <c r="C22" s="46"/>
      <c r="D22" s="46"/>
      <c r="E22" s="31"/>
      <c r="F22" s="31"/>
    </row>
    <row r="23" spans="1:6" ht="15.75" customHeight="1" x14ac:dyDescent="0.2">
      <c r="A23" s="38" t="s">
        <v>48</v>
      </c>
      <c r="B23" s="44">
        <v>0.875</v>
      </c>
      <c r="C23" s="46"/>
      <c r="D23" s="46"/>
      <c r="E23" s="31"/>
      <c r="F23" s="31"/>
    </row>
    <row r="24" spans="1:6" ht="15.75" customHeight="1" x14ac:dyDescent="0.2">
      <c r="A24" s="38" t="s">
        <v>49</v>
      </c>
      <c r="B24" s="44">
        <v>0.875</v>
      </c>
      <c r="C24" s="46"/>
      <c r="D24" s="46"/>
      <c r="E24" s="31"/>
      <c r="F24" s="31"/>
    </row>
    <row r="25" spans="1:6" ht="15.75" customHeight="1" x14ac:dyDescent="0.2">
      <c r="A25" s="38" t="s">
        <v>50</v>
      </c>
      <c r="B25" s="44">
        <v>0.875</v>
      </c>
      <c r="C25" s="46"/>
      <c r="D25" s="46"/>
      <c r="E25" s="31"/>
      <c r="F25" s="31"/>
    </row>
    <row r="26" spans="1:6" ht="15.75" customHeight="1" x14ac:dyDescent="0.2">
      <c r="A26" s="38" t="s">
        <v>51</v>
      </c>
      <c r="B26" s="44">
        <v>0.875</v>
      </c>
      <c r="C26" s="46"/>
      <c r="D26" s="46"/>
      <c r="E26" s="31"/>
      <c r="F26" s="31"/>
    </row>
    <row r="27" spans="1:6" ht="15.75" customHeight="1" x14ac:dyDescent="0.2">
      <c r="A27" s="38" t="s">
        <v>52</v>
      </c>
      <c r="B27" s="44">
        <v>0.875</v>
      </c>
      <c r="C27" s="46"/>
      <c r="D27" s="46"/>
      <c r="E27" s="31"/>
      <c r="F27" s="31"/>
    </row>
    <row r="28" spans="1:6" ht="15.75" customHeight="1" x14ac:dyDescent="0.2">
      <c r="A28" s="38" t="s">
        <v>53</v>
      </c>
      <c r="B28" s="44">
        <v>0.7</v>
      </c>
      <c r="C28" s="46"/>
      <c r="D28" s="46"/>
      <c r="E28" s="31"/>
      <c r="F28" s="31"/>
    </row>
    <row r="29" spans="1:6" ht="15.75" customHeight="1" x14ac:dyDescent="0.2">
      <c r="A29" s="38" t="s">
        <v>54</v>
      </c>
      <c r="B29" s="44">
        <v>0.7</v>
      </c>
      <c r="C29" s="46"/>
      <c r="D29" s="46"/>
      <c r="E29" s="31"/>
      <c r="F29" s="31"/>
    </row>
    <row r="30" spans="1:6" ht="15.75" customHeight="1" x14ac:dyDescent="0.2">
      <c r="A30" s="38" t="s">
        <v>55</v>
      </c>
      <c r="B30" s="44">
        <v>0.7</v>
      </c>
      <c r="C30" s="46"/>
      <c r="D30" s="46"/>
      <c r="E30" s="31"/>
      <c r="F30" s="31"/>
    </row>
    <row r="31" spans="1:6" ht="15.75" customHeight="1" x14ac:dyDescent="0.2">
      <c r="A31" s="38" t="s">
        <v>56</v>
      </c>
      <c r="B31" s="44">
        <v>0.7</v>
      </c>
      <c r="C31" s="46"/>
      <c r="D31" s="46"/>
      <c r="E31" s="31"/>
      <c r="F31" s="31"/>
    </row>
    <row r="32" spans="1:6" ht="15.75" customHeight="1" x14ac:dyDescent="0.2">
      <c r="A32" s="38" t="s">
        <v>57</v>
      </c>
      <c r="B32" s="44">
        <v>0.35</v>
      </c>
      <c r="C32" s="46"/>
      <c r="D32" s="46"/>
      <c r="E32" s="31"/>
      <c r="F32" s="31"/>
    </row>
    <row r="33" spans="1:6" ht="15.75" customHeight="1" x14ac:dyDescent="0.2">
      <c r="A33" s="38" t="s">
        <v>58</v>
      </c>
      <c r="B33" s="44">
        <v>0.35</v>
      </c>
      <c r="C33" s="46"/>
      <c r="D33" s="46"/>
      <c r="E33" s="31"/>
      <c r="F33" s="31"/>
    </row>
  </sheetData>
  <mergeCells count="1">
    <mergeCell ref="D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D8C5-F95C-4622-ADB0-D133E998C0E3}">
  <dimension ref="A1:X41"/>
  <sheetViews>
    <sheetView topLeftCell="A11" workbookViewId="0">
      <selection activeCell="N41" sqref="N41"/>
    </sheetView>
  </sheetViews>
  <sheetFormatPr baseColWidth="10" defaultRowHeight="12.75" x14ac:dyDescent="0.2"/>
  <cols>
    <col min="1" max="1" width="28.140625" bestFit="1" customWidth="1"/>
    <col min="2" max="2" width="4.7109375" bestFit="1" customWidth="1"/>
    <col min="4" max="4" width="25.140625" bestFit="1" customWidth="1"/>
    <col min="5" max="5" width="4.85546875" bestFit="1" customWidth="1"/>
    <col min="6" max="6" width="10.140625" bestFit="1" customWidth="1"/>
    <col min="7" max="7" width="21.5703125" bestFit="1" customWidth="1"/>
    <col min="8" max="8" width="4" bestFit="1" customWidth="1"/>
    <col min="9" max="9" width="3" bestFit="1" customWidth="1"/>
    <col min="10" max="10" width="3.28515625" bestFit="1" customWidth="1"/>
    <col min="11" max="11" width="5.85546875" bestFit="1" customWidth="1"/>
    <col min="12" max="13" width="5" bestFit="1" customWidth="1"/>
    <col min="15" max="15" width="6.42578125" bestFit="1" customWidth="1"/>
  </cols>
  <sheetData>
    <row r="1" spans="1:13" x14ac:dyDescent="0.2">
      <c r="A1" s="31"/>
      <c r="B1" s="31" t="s">
        <v>89</v>
      </c>
      <c r="C1" s="31"/>
      <c r="D1" s="31" t="s">
        <v>90</v>
      </c>
      <c r="E1" s="31">
        <f ca="1">DATEDIF(F1,TODAY(),"Y")</f>
        <v>28</v>
      </c>
      <c r="F1" s="32">
        <v>34007</v>
      </c>
      <c r="G1" s="31" t="s">
        <v>91</v>
      </c>
      <c r="H1" s="31">
        <v>183</v>
      </c>
      <c r="I1" s="31">
        <v>77</v>
      </c>
      <c r="J1" s="31" t="s">
        <v>92</v>
      </c>
      <c r="K1" s="31"/>
      <c r="L1" s="31">
        <v>1.5</v>
      </c>
      <c r="M1" s="31"/>
    </row>
    <row r="2" spans="1:13" x14ac:dyDescent="0.2">
      <c r="A2" s="31"/>
      <c r="B2" s="31" t="s">
        <v>93</v>
      </c>
      <c r="C2" s="31"/>
      <c r="D2" s="31" t="s">
        <v>94</v>
      </c>
      <c r="E2" s="31">
        <v>35</v>
      </c>
      <c r="F2" s="32">
        <v>30914</v>
      </c>
      <c r="G2" s="31" t="s">
        <v>95</v>
      </c>
      <c r="H2" s="31">
        <v>178</v>
      </c>
      <c r="I2" s="31">
        <v>77</v>
      </c>
      <c r="J2" s="31" t="s">
        <v>92</v>
      </c>
      <c r="K2" s="31"/>
      <c r="L2" s="31">
        <v>4</v>
      </c>
      <c r="M2" s="31"/>
    </row>
    <row r="3" spans="1:13" x14ac:dyDescent="0.2">
      <c r="A3" s="31"/>
      <c r="B3" s="31" t="s">
        <v>96</v>
      </c>
      <c r="C3" s="31"/>
      <c r="D3" s="31" t="s">
        <v>97</v>
      </c>
      <c r="E3" s="31">
        <v>22</v>
      </c>
      <c r="F3" s="32">
        <v>35672</v>
      </c>
      <c r="G3" s="31" t="s">
        <v>98</v>
      </c>
      <c r="H3" s="31">
        <v>182</v>
      </c>
      <c r="I3" s="31">
        <v>75</v>
      </c>
      <c r="J3" s="31" t="s">
        <v>92</v>
      </c>
      <c r="K3" s="31"/>
      <c r="L3" s="31">
        <v>0</v>
      </c>
      <c r="M3" s="31"/>
    </row>
    <row r="4" spans="1:13" x14ac:dyDescent="0.2">
      <c r="A4" s="31" t="s">
        <v>99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2">
      <c r="A5" s="31"/>
      <c r="B5" s="31" t="s">
        <v>100</v>
      </c>
      <c r="C5" s="31"/>
      <c r="D5" s="47" t="s">
        <v>101</v>
      </c>
      <c r="E5" s="31">
        <v>29</v>
      </c>
      <c r="F5" s="32">
        <v>33085</v>
      </c>
      <c r="G5" s="31" t="s">
        <v>102</v>
      </c>
      <c r="H5" s="31">
        <v>169</v>
      </c>
      <c r="I5" s="31">
        <v>74</v>
      </c>
      <c r="J5" s="31" t="s">
        <v>92</v>
      </c>
      <c r="K5" s="31"/>
      <c r="L5" s="31">
        <v>3</v>
      </c>
      <c r="M5" s="31"/>
    </row>
    <row r="6" spans="1:13" x14ac:dyDescent="0.2">
      <c r="A6" s="31"/>
      <c r="B6" s="31" t="s">
        <v>103</v>
      </c>
      <c r="C6" s="31"/>
      <c r="D6" s="31" t="s">
        <v>104</v>
      </c>
      <c r="E6" s="31">
        <v>23</v>
      </c>
      <c r="F6" s="32">
        <v>35233</v>
      </c>
      <c r="G6" s="31" t="s">
        <v>105</v>
      </c>
      <c r="H6" s="31">
        <v>176</v>
      </c>
      <c r="I6" s="31">
        <v>76</v>
      </c>
      <c r="J6" s="31" t="s">
        <v>92</v>
      </c>
      <c r="K6" s="31"/>
      <c r="L6" s="31">
        <v>0</v>
      </c>
      <c r="M6" s="31"/>
    </row>
    <row r="7" spans="1:13" x14ac:dyDescent="0.2">
      <c r="A7" s="31"/>
      <c r="B7" s="31" t="s">
        <v>106</v>
      </c>
      <c r="C7" s="31"/>
      <c r="D7" s="31" t="s">
        <v>107</v>
      </c>
      <c r="E7" s="31">
        <v>32</v>
      </c>
      <c r="F7" s="32">
        <v>31853</v>
      </c>
      <c r="G7" s="31" t="s">
        <v>108</v>
      </c>
      <c r="H7" s="31">
        <v>185</v>
      </c>
      <c r="I7" s="31">
        <v>95</v>
      </c>
      <c r="J7" s="31" t="s">
        <v>92</v>
      </c>
      <c r="K7" s="31"/>
      <c r="L7" s="31">
        <v>4</v>
      </c>
      <c r="M7" s="31"/>
    </row>
    <row r="8" spans="1:13" x14ac:dyDescent="0.2">
      <c r="A8" s="31"/>
      <c r="B8" s="31" t="s">
        <v>109</v>
      </c>
      <c r="C8" s="31"/>
      <c r="D8" s="31" t="s">
        <v>110</v>
      </c>
      <c r="E8" s="31">
        <v>32</v>
      </c>
      <c r="F8" s="32">
        <v>31950</v>
      </c>
      <c r="G8" s="31" t="s">
        <v>111</v>
      </c>
      <c r="H8" s="31">
        <v>191</v>
      </c>
      <c r="I8" s="31">
        <v>95</v>
      </c>
      <c r="J8" s="31" t="s">
        <v>92</v>
      </c>
      <c r="K8" s="31"/>
      <c r="L8" s="31">
        <v>4</v>
      </c>
      <c r="M8" s="31"/>
    </row>
    <row r="9" spans="1:13" x14ac:dyDescent="0.2">
      <c r="A9" s="31"/>
      <c r="B9" s="31" t="s">
        <v>112</v>
      </c>
      <c r="C9" s="31"/>
      <c r="D9" s="31" t="s">
        <v>113</v>
      </c>
      <c r="E9" s="31">
        <v>29</v>
      </c>
      <c r="F9" s="32">
        <v>32967</v>
      </c>
      <c r="G9" s="31" t="s">
        <v>114</v>
      </c>
      <c r="H9" s="31">
        <v>181</v>
      </c>
      <c r="I9" s="31">
        <v>90</v>
      </c>
      <c r="J9" s="31" t="s">
        <v>92</v>
      </c>
      <c r="K9" s="31"/>
      <c r="L9" s="31">
        <v>2.5</v>
      </c>
      <c r="M9" s="31"/>
    </row>
    <row r="10" spans="1:13" x14ac:dyDescent="0.2">
      <c r="A10" s="31"/>
      <c r="B10" s="31" t="s">
        <v>115</v>
      </c>
      <c r="C10" s="31"/>
      <c r="D10" s="31" t="s">
        <v>116</v>
      </c>
      <c r="E10" s="31">
        <v>30</v>
      </c>
      <c r="F10" s="32">
        <v>32645</v>
      </c>
      <c r="G10" s="31" t="s">
        <v>117</v>
      </c>
      <c r="H10" s="31">
        <v>180</v>
      </c>
      <c r="I10" s="31">
        <v>87</v>
      </c>
      <c r="J10" s="31" t="s">
        <v>118</v>
      </c>
      <c r="K10" s="31"/>
      <c r="L10" s="31">
        <v>4</v>
      </c>
      <c r="M10" s="31"/>
    </row>
    <row r="11" spans="1:13" x14ac:dyDescent="0.2">
      <c r="A11" s="31"/>
      <c r="B11" s="31" t="s">
        <v>119</v>
      </c>
      <c r="C11" s="31"/>
      <c r="D11" s="31" t="s">
        <v>120</v>
      </c>
      <c r="E11" s="31">
        <v>19</v>
      </c>
      <c r="F11" s="32">
        <v>36518</v>
      </c>
      <c r="G11" s="31" t="s">
        <v>121</v>
      </c>
      <c r="H11" s="31">
        <v>178</v>
      </c>
      <c r="I11" s="31">
        <v>71</v>
      </c>
      <c r="J11" s="31" t="s">
        <v>92</v>
      </c>
      <c r="K11" s="31"/>
      <c r="L11" s="31">
        <v>0</v>
      </c>
      <c r="M11" s="31"/>
    </row>
    <row r="12" spans="1:13" x14ac:dyDescent="0.2">
      <c r="A12" s="31"/>
      <c r="B12" s="31" t="s">
        <v>122</v>
      </c>
      <c r="C12" s="31"/>
      <c r="D12" s="31" t="s">
        <v>123</v>
      </c>
      <c r="E12" s="31">
        <v>24</v>
      </c>
      <c r="F12" s="32">
        <v>34915</v>
      </c>
      <c r="G12" s="31" t="s">
        <v>124</v>
      </c>
      <c r="H12" s="31">
        <v>183</v>
      </c>
      <c r="I12" s="31">
        <v>84</v>
      </c>
      <c r="J12" s="31" t="s">
        <v>92</v>
      </c>
      <c r="K12" s="31"/>
      <c r="L12" s="31">
        <v>1</v>
      </c>
      <c r="M12" s="31"/>
    </row>
    <row r="13" spans="1:13" x14ac:dyDescent="0.2">
      <c r="A13" s="31"/>
      <c r="B13" s="31" t="s">
        <v>125</v>
      </c>
      <c r="C13" s="31"/>
      <c r="D13" s="31" t="s">
        <v>126</v>
      </c>
      <c r="E13" s="31">
        <v>18</v>
      </c>
      <c r="F13" s="32">
        <v>36908</v>
      </c>
      <c r="G13" s="31" t="s">
        <v>127</v>
      </c>
      <c r="H13" s="31">
        <v>179</v>
      </c>
      <c r="I13" s="31">
        <v>76</v>
      </c>
      <c r="J13" s="31" t="s">
        <v>118</v>
      </c>
      <c r="K13" s="31" t="s">
        <v>128</v>
      </c>
      <c r="L13" s="31">
        <v>0</v>
      </c>
      <c r="M13" s="31"/>
    </row>
    <row r="14" spans="1:13" x14ac:dyDescent="0.2">
      <c r="A14" s="31" t="s">
        <v>129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x14ac:dyDescent="0.2">
      <c r="A15" s="31"/>
      <c r="B15" s="31" t="s">
        <v>130</v>
      </c>
      <c r="C15" s="31"/>
      <c r="D15" s="31" t="s">
        <v>131</v>
      </c>
      <c r="E15" s="31">
        <v>22</v>
      </c>
      <c r="F15" s="32">
        <v>35575</v>
      </c>
      <c r="G15" s="31" t="s">
        <v>102</v>
      </c>
      <c r="H15" s="31">
        <v>180</v>
      </c>
      <c r="I15" s="31">
        <v>79</v>
      </c>
      <c r="J15" s="31" t="s">
        <v>92</v>
      </c>
      <c r="K15" s="31"/>
      <c r="L15" s="31">
        <v>0</v>
      </c>
      <c r="M15" s="31"/>
    </row>
    <row r="16" spans="1:13" x14ac:dyDescent="0.2">
      <c r="A16" s="31"/>
      <c r="B16" s="31" t="s">
        <v>132</v>
      </c>
      <c r="C16" s="31"/>
      <c r="D16" s="31" t="s">
        <v>133</v>
      </c>
      <c r="E16" s="31">
        <v>27</v>
      </c>
      <c r="F16" s="32">
        <v>33659</v>
      </c>
      <c r="G16" s="31" t="s">
        <v>134</v>
      </c>
      <c r="H16" s="31">
        <v>183</v>
      </c>
      <c r="I16" s="31">
        <v>92</v>
      </c>
      <c r="J16" s="31" t="s">
        <v>92</v>
      </c>
      <c r="K16" s="31"/>
      <c r="L16" s="31">
        <v>4</v>
      </c>
      <c r="M16" s="31"/>
    </row>
    <row r="17" spans="1:13" x14ac:dyDescent="0.2">
      <c r="A17" s="31"/>
      <c r="B17" s="31" t="s">
        <v>135</v>
      </c>
      <c r="C17" s="31"/>
      <c r="D17" s="31" t="s">
        <v>136</v>
      </c>
      <c r="E17" s="31">
        <v>21</v>
      </c>
      <c r="F17" s="32">
        <v>36079</v>
      </c>
      <c r="G17" s="31" t="s">
        <v>137</v>
      </c>
      <c r="H17" s="31">
        <v>186</v>
      </c>
      <c r="I17" s="31">
        <v>85</v>
      </c>
      <c r="J17" s="31" t="s">
        <v>118</v>
      </c>
      <c r="K17" s="31"/>
      <c r="L17" s="31">
        <v>0</v>
      </c>
      <c r="M17" s="31"/>
    </row>
    <row r="18" spans="1:13" x14ac:dyDescent="0.2">
      <c r="A18" s="31"/>
      <c r="B18" s="31" t="s">
        <v>138</v>
      </c>
      <c r="C18" s="31"/>
      <c r="D18" s="31" t="s">
        <v>139</v>
      </c>
      <c r="E18" s="31">
        <v>27</v>
      </c>
      <c r="F18" s="32">
        <v>33727</v>
      </c>
      <c r="G18" s="31" t="s">
        <v>140</v>
      </c>
      <c r="H18" s="31">
        <v>175</v>
      </c>
      <c r="I18" s="31">
        <v>77</v>
      </c>
      <c r="J18" s="31" t="s">
        <v>92</v>
      </c>
      <c r="K18" s="31"/>
      <c r="L18" s="31">
        <v>4</v>
      </c>
      <c r="M18" s="31"/>
    </row>
    <row r="19" spans="1:13" x14ac:dyDescent="0.2">
      <c r="A19" s="31"/>
      <c r="B19" s="31" t="s">
        <v>141</v>
      </c>
      <c r="C19" s="31"/>
      <c r="D19" s="31" t="s">
        <v>142</v>
      </c>
      <c r="E19" s="31">
        <v>30</v>
      </c>
      <c r="F19" s="32">
        <v>32510</v>
      </c>
      <c r="G19" s="31" t="s">
        <v>127</v>
      </c>
      <c r="H19" s="31">
        <v>178</v>
      </c>
      <c r="I19" s="31">
        <v>78</v>
      </c>
      <c r="J19" s="31" t="s">
        <v>92</v>
      </c>
      <c r="K19" s="31" t="s">
        <v>143</v>
      </c>
      <c r="L19" s="31">
        <v>2.5</v>
      </c>
      <c r="M19" s="31"/>
    </row>
    <row r="20" spans="1:13" x14ac:dyDescent="0.2">
      <c r="A20" s="31"/>
      <c r="B20" s="31" t="s">
        <v>144</v>
      </c>
      <c r="C20" s="31"/>
      <c r="D20" s="31" t="s">
        <v>145</v>
      </c>
      <c r="E20" s="31">
        <v>25</v>
      </c>
      <c r="F20" s="32">
        <v>34611</v>
      </c>
      <c r="G20" s="31" t="s">
        <v>146</v>
      </c>
      <c r="H20" s="31">
        <v>191</v>
      </c>
      <c r="I20" s="31">
        <v>92</v>
      </c>
      <c r="J20" s="31" t="s">
        <v>118</v>
      </c>
      <c r="K20" s="31"/>
      <c r="L20" s="31">
        <v>2</v>
      </c>
      <c r="M20" s="31"/>
    </row>
    <row r="21" spans="1:13" x14ac:dyDescent="0.2">
      <c r="A21" s="31"/>
      <c r="B21" s="31" t="s">
        <v>147</v>
      </c>
      <c r="C21" s="31"/>
      <c r="D21" s="31" t="s">
        <v>148</v>
      </c>
      <c r="E21" s="31">
        <v>31</v>
      </c>
      <c r="F21" s="32">
        <v>32420</v>
      </c>
      <c r="G21" s="31" t="s">
        <v>149</v>
      </c>
      <c r="H21" s="31">
        <v>184</v>
      </c>
      <c r="I21" s="31">
        <v>88</v>
      </c>
      <c r="J21" s="31" t="s">
        <v>118</v>
      </c>
      <c r="K21" s="31"/>
      <c r="L21" s="31">
        <v>4</v>
      </c>
      <c r="M21" s="31"/>
    </row>
    <row r="22" spans="1:13" x14ac:dyDescent="0.2">
      <c r="A22" s="31"/>
      <c r="B22" s="31" t="s">
        <v>150</v>
      </c>
      <c r="C22" s="31"/>
      <c r="D22" s="31" t="s">
        <v>151</v>
      </c>
      <c r="E22" s="31">
        <v>23</v>
      </c>
      <c r="F22" s="32">
        <v>35285</v>
      </c>
      <c r="G22" s="31" t="s">
        <v>105</v>
      </c>
      <c r="H22" s="31">
        <v>188</v>
      </c>
      <c r="I22" s="31">
        <v>85</v>
      </c>
      <c r="J22" s="31" t="s">
        <v>118</v>
      </c>
      <c r="K22" s="31"/>
      <c r="L22" s="31">
        <v>0</v>
      </c>
      <c r="M22" s="31"/>
    </row>
    <row r="23" spans="1:13" x14ac:dyDescent="0.2">
      <c r="A23" s="31"/>
      <c r="B23" s="31" t="s">
        <v>152</v>
      </c>
      <c r="C23" s="31"/>
      <c r="D23" s="31" t="s">
        <v>153</v>
      </c>
      <c r="E23" s="31">
        <v>31</v>
      </c>
      <c r="F23" s="32">
        <v>32148</v>
      </c>
      <c r="G23" s="31" t="s">
        <v>154</v>
      </c>
      <c r="H23" s="31">
        <v>180</v>
      </c>
      <c r="I23" s="31">
        <v>75</v>
      </c>
      <c r="J23" s="31" t="s">
        <v>118</v>
      </c>
      <c r="K23" s="31"/>
      <c r="L23" s="31">
        <v>4</v>
      </c>
      <c r="M23" s="31"/>
    </row>
    <row r="24" spans="1:13" x14ac:dyDescent="0.2">
      <c r="A24" s="31"/>
      <c r="B24" s="31" t="s">
        <v>155</v>
      </c>
      <c r="C24" s="31"/>
      <c r="D24" s="31" t="s">
        <v>156</v>
      </c>
      <c r="E24" s="31">
        <v>21</v>
      </c>
      <c r="F24" s="32">
        <v>35870</v>
      </c>
      <c r="G24" s="31" t="s">
        <v>121</v>
      </c>
      <c r="H24" s="31">
        <v>177</v>
      </c>
      <c r="I24" s="31">
        <v>76</v>
      </c>
      <c r="J24" s="31" t="s">
        <v>92</v>
      </c>
      <c r="K24" s="31"/>
      <c r="L24" s="31">
        <v>0</v>
      </c>
      <c r="M24" s="31"/>
    </row>
    <row r="25" spans="1:13" x14ac:dyDescent="0.2">
      <c r="A25" s="31"/>
      <c r="B25" s="31" t="s">
        <v>157</v>
      </c>
      <c r="C25" s="31"/>
      <c r="D25" s="31" t="s">
        <v>158</v>
      </c>
      <c r="E25" s="31">
        <v>33</v>
      </c>
      <c r="F25" s="32">
        <v>31438</v>
      </c>
      <c r="G25" s="31" t="s">
        <v>159</v>
      </c>
      <c r="H25" s="31">
        <v>179</v>
      </c>
      <c r="I25" s="31">
        <v>84</v>
      </c>
      <c r="J25" s="31" t="s">
        <v>118</v>
      </c>
      <c r="K25" s="31"/>
      <c r="L25" s="31">
        <v>4</v>
      </c>
      <c r="M25" s="31"/>
    </row>
    <row r="26" spans="1:13" x14ac:dyDescent="0.2">
      <c r="A26" s="31"/>
      <c r="B26" s="31" t="s">
        <v>160</v>
      </c>
      <c r="C26" s="31"/>
      <c r="D26" s="31" t="s">
        <v>161</v>
      </c>
      <c r="E26" s="31">
        <v>21</v>
      </c>
      <c r="F26" s="32">
        <v>36007</v>
      </c>
      <c r="G26" s="31" t="s">
        <v>162</v>
      </c>
      <c r="H26" s="31">
        <v>176</v>
      </c>
      <c r="I26" s="31">
        <v>75</v>
      </c>
      <c r="J26" s="31" t="s">
        <v>92</v>
      </c>
      <c r="K26" s="31"/>
      <c r="L26" s="31">
        <v>0</v>
      </c>
      <c r="M26" s="31"/>
    </row>
    <row r="27" spans="1:13" x14ac:dyDescent="0.2">
      <c r="A27" s="31"/>
      <c r="B27" s="31" t="s">
        <v>163</v>
      </c>
      <c r="C27" s="31"/>
      <c r="D27" s="31" t="s">
        <v>164</v>
      </c>
      <c r="E27" s="31">
        <v>21</v>
      </c>
      <c r="F27" s="32">
        <v>36731</v>
      </c>
      <c r="G27" s="31" t="s">
        <v>165</v>
      </c>
      <c r="H27" s="31">
        <v>177</v>
      </c>
      <c r="I27" s="31">
        <v>75</v>
      </c>
      <c r="J27" s="31" t="s">
        <v>92</v>
      </c>
      <c r="K27" s="31"/>
      <c r="L27" s="31"/>
      <c r="M27" s="31"/>
    </row>
    <row r="28" spans="1:13" x14ac:dyDescent="0.2">
      <c r="A28" s="31"/>
      <c r="B28" s="31" t="s">
        <v>166</v>
      </c>
      <c r="C28" s="31"/>
      <c r="D28" s="31" t="s">
        <v>167</v>
      </c>
      <c r="E28" s="31">
        <v>33</v>
      </c>
      <c r="F28" s="32">
        <v>31582</v>
      </c>
      <c r="G28" s="31" t="s">
        <v>98</v>
      </c>
      <c r="H28" s="31">
        <v>194</v>
      </c>
      <c r="I28" s="31">
        <v>97</v>
      </c>
      <c r="J28" s="31" t="s">
        <v>92</v>
      </c>
      <c r="K28" s="31"/>
      <c r="L28" s="31">
        <v>4</v>
      </c>
      <c r="M28" s="31"/>
    </row>
    <row r="29" spans="1:13" x14ac:dyDescent="0.2">
      <c r="A29" s="31"/>
      <c r="B29" s="31" t="s">
        <v>168</v>
      </c>
      <c r="C29" s="31"/>
      <c r="D29" s="31" t="s">
        <v>169</v>
      </c>
      <c r="E29" s="31">
        <v>26</v>
      </c>
      <c r="F29" s="32">
        <v>34100</v>
      </c>
      <c r="G29" s="31" t="s">
        <v>98</v>
      </c>
      <c r="H29" s="31">
        <v>179</v>
      </c>
      <c r="I29" s="31">
        <v>86</v>
      </c>
      <c r="J29" s="31" t="s">
        <v>92</v>
      </c>
      <c r="K29" s="31"/>
      <c r="L29" s="31">
        <v>2.5</v>
      </c>
      <c r="M29" s="31"/>
    </row>
    <row r="30" spans="1:13" x14ac:dyDescent="0.2">
      <c r="A30" s="31"/>
      <c r="B30" s="31" t="s">
        <v>170</v>
      </c>
      <c r="C30" s="31"/>
      <c r="D30" s="31" t="s">
        <v>171</v>
      </c>
      <c r="E30" s="31">
        <v>30</v>
      </c>
      <c r="F30" s="32">
        <v>32537</v>
      </c>
      <c r="G30" s="31" t="s">
        <v>172</v>
      </c>
      <c r="H30" s="31">
        <v>181</v>
      </c>
      <c r="I30" s="31">
        <v>92</v>
      </c>
      <c r="J30" s="31" t="s">
        <v>92</v>
      </c>
      <c r="K30" s="31"/>
      <c r="L30" s="31">
        <v>2.5</v>
      </c>
      <c r="M30" s="31"/>
    </row>
    <row r="31" spans="1:13" x14ac:dyDescent="0.2">
      <c r="A31" s="31"/>
      <c r="B31" s="31" t="s">
        <v>173</v>
      </c>
      <c r="C31" s="31"/>
      <c r="D31" s="31" t="s">
        <v>174</v>
      </c>
      <c r="E31" s="31">
        <v>18</v>
      </c>
      <c r="F31" s="32">
        <v>36900</v>
      </c>
      <c r="G31" s="31" t="s">
        <v>175</v>
      </c>
      <c r="H31" s="31">
        <v>182</v>
      </c>
      <c r="I31" s="31">
        <v>86</v>
      </c>
      <c r="J31" s="31" t="s">
        <v>92</v>
      </c>
      <c r="K31" s="31" t="s">
        <v>128</v>
      </c>
      <c r="L31" s="31">
        <v>2</v>
      </c>
      <c r="M31" s="31"/>
    </row>
    <row r="32" spans="1:13" x14ac:dyDescent="0.2">
      <c r="A32" s="31"/>
      <c r="B32" s="31" t="s">
        <v>176</v>
      </c>
      <c r="C32" s="31"/>
      <c r="D32" s="31" t="s">
        <v>177</v>
      </c>
      <c r="E32" s="31">
        <v>21</v>
      </c>
      <c r="F32" s="32">
        <v>35809</v>
      </c>
      <c r="G32" s="31" t="s">
        <v>137</v>
      </c>
      <c r="H32" s="31">
        <v>173</v>
      </c>
      <c r="I32" s="31">
        <v>77</v>
      </c>
      <c r="J32" s="31" t="s">
        <v>92</v>
      </c>
      <c r="K32" s="31"/>
      <c r="L32" s="31">
        <v>0</v>
      </c>
      <c r="M32" s="31"/>
    </row>
    <row r="33" spans="1:24" x14ac:dyDescent="0.2">
      <c r="A33" s="31"/>
      <c r="B33" s="31" t="s">
        <v>178</v>
      </c>
      <c r="C33" s="31"/>
      <c r="D33" s="31" t="s">
        <v>179</v>
      </c>
      <c r="E33" s="31">
        <v>20</v>
      </c>
      <c r="F33" s="32">
        <v>36266</v>
      </c>
      <c r="G33" s="31" t="s">
        <v>127</v>
      </c>
      <c r="H33" s="31">
        <v>179</v>
      </c>
      <c r="I33" s="31">
        <v>80</v>
      </c>
      <c r="J33" s="31" t="s">
        <v>118</v>
      </c>
      <c r="K33" s="31" t="s">
        <v>180</v>
      </c>
      <c r="L33" s="31">
        <v>0</v>
      </c>
      <c r="M33" s="31"/>
    </row>
    <row r="34" spans="1:24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>
        <f>SUM(L1:L33)</f>
        <v>59.5</v>
      </c>
      <c r="M34" s="31"/>
    </row>
    <row r="35" spans="1:24" ht="47.25" x14ac:dyDescent="0.2">
      <c r="A35" s="4" t="s">
        <v>191</v>
      </c>
      <c r="B35" s="3" t="s">
        <v>3</v>
      </c>
      <c r="C35" s="4" t="s">
        <v>4</v>
      </c>
      <c r="D35" s="4" t="s">
        <v>18</v>
      </c>
      <c r="E35" s="3" t="s">
        <v>5</v>
      </c>
      <c r="F35" s="48" t="s">
        <v>193</v>
      </c>
      <c r="G35" s="48" t="s">
        <v>192</v>
      </c>
      <c r="H35" s="49" t="s">
        <v>195</v>
      </c>
      <c r="I35" s="7" t="s">
        <v>13</v>
      </c>
      <c r="J35" s="49" t="s">
        <v>64</v>
      </c>
      <c r="K35" s="49" t="s">
        <v>7</v>
      </c>
      <c r="L35" s="49" t="s">
        <v>194</v>
      </c>
      <c r="M35" s="8" t="s">
        <v>14</v>
      </c>
      <c r="N35" s="7" t="s">
        <v>15</v>
      </c>
      <c r="O35" s="7" t="s">
        <v>16</v>
      </c>
      <c r="P35" s="7" t="s">
        <v>0</v>
      </c>
      <c r="Q35" s="5" t="s">
        <v>17</v>
      </c>
      <c r="R35" s="5" t="s">
        <v>185</v>
      </c>
      <c r="S35" s="5" t="s">
        <v>19</v>
      </c>
      <c r="T35" s="9" t="s">
        <v>20</v>
      </c>
      <c r="U35" s="9" t="s">
        <v>21</v>
      </c>
      <c r="V35" s="51" t="s">
        <v>6</v>
      </c>
      <c r="W35" s="50" t="s">
        <v>22</v>
      </c>
      <c r="X35" s="50" t="s">
        <v>196</v>
      </c>
    </row>
    <row r="36" spans="1:24" ht="15.75" x14ac:dyDescent="0.2">
      <c r="A36" s="38" t="s">
        <v>101</v>
      </c>
      <c r="B36" s="13" t="s">
        <v>25</v>
      </c>
      <c r="C36" s="14">
        <v>33085</v>
      </c>
      <c r="D36" s="30">
        <f ca="1">DATEDIF(C36,TODAY(),"Y")</f>
        <v>30</v>
      </c>
      <c r="E36" s="13" t="s">
        <v>26</v>
      </c>
      <c r="F36" s="26">
        <v>2.5</v>
      </c>
      <c r="G36" s="26">
        <v>2.5</v>
      </c>
      <c r="H36" s="17">
        <v>44</v>
      </c>
      <c r="I36" s="17">
        <v>44</v>
      </c>
      <c r="J36" s="17">
        <v>14</v>
      </c>
      <c r="K36" s="17">
        <v>27</v>
      </c>
      <c r="L36" s="17">
        <f t="shared" ref="L36:L40" si="0">J36+K36</f>
        <v>41</v>
      </c>
      <c r="M36" s="17">
        <v>14</v>
      </c>
      <c r="N36" s="18">
        <f t="shared" ref="N36:N40" si="1">H36/I36</f>
        <v>1</v>
      </c>
      <c r="O36" s="17">
        <f t="shared" ref="O36:O40" si="2">1+H36/1000</f>
        <v>1.044</v>
      </c>
      <c r="P36" s="17" t="s">
        <v>186</v>
      </c>
      <c r="Q36" s="13">
        <f>IF(ISERROR(VLOOKUP(P36,Helper!$A$2:$B$33,2,FALSE)),"",VLOOKUP(P36,Helper!$A$2:$B$33,2,FALSE))</f>
        <v>1.3125</v>
      </c>
      <c r="R36" s="19">
        <f ca="1">IF(ISERROR(VLOOKUP(D36,Helper!$E$2:$F$19,2,FALSE)),"",VLOOKUP(D36,Helper!$E$2:$F$19,2,FALSE))</f>
        <v>1.27</v>
      </c>
      <c r="S36" s="19">
        <f>IF(ISBLANK(IF(B36="F",L36,L36))/H36,"0",IF(B36="D",L36,L36+M36))/H36</f>
        <v>0.93181818181818177</v>
      </c>
      <c r="T36" s="19">
        <f t="shared" ref="T36" ca="1" si="3">Q36*R36*S36</f>
        <v>1.5532244318181818</v>
      </c>
      <c r="U36" s="19">
        <f t="shared" ref="U36" si="4">(N36*O36*2)</f>
        <v>2.0880000000000001</v>
      </c>
      <c r="V36" s="26">
        <f>G36</f>
        <v>2.5</v>
      </c>
      <c r="W36" s="21">
        <f t="shared" ref="W36" ca="1" si="5">(T36+U36+V36)/2</f>
        <v>3.0706122159090912</v>
      </c>
      <c r="X36" s="26">
        <f ca="1">MROUND(W36,0.5)</f>
        <v>3</v>
      </c>
    </row>
    <row r="37" spans="1:24" ht="15.75" x14ac:dyDescent="0.2">
      <c r="A37" s="38" t="s">
        <v>113</v>
      </c>
      <c r="B37" s="13" t="s">
        <v>25</v>
      </c>
      <c r="C37" s="14">
        <v>32967</v>
      </c>
      <c r="D37" s="30">
        <f t="shared" ref="D37:D41" ca="1" si="6">DATEDIF(C37,TODAY(),"Y")</f>
        <v>30</v>
      </c>
      <c r="E37" s="13" t="s">
        <v>26</v>
      </c>
      <c r="F37" s="26">
        <v>3</v>
      </c>
      <c r="G37" s="26">
        <v>2.5</v>
      </c>
      <c r="H37" s="17">
        <v>42</v>
      </c>
      <c r="I37" s="17">
        <v>44</v>
      </c>
      <c r="J37" s="17">
        <v>2</v>
      </c>
      <c r="K37" s="17">
        <v>8</v>
      </c>
      <c r="L37" s="17">
        <f t="shared" si="0"/>
        <v>10</v>
      </c>
      <c r="M37" s="17">
        <v>1</v>
      </c>
      <c r="N37" s="18">
        <f t="shared" si="1"/>
        <v>0.95454545454545459</v>
      </c>
      <c r="O37" s="17">
        <f t="shared" si="2"/>
        <v>1.042</v>
      </c>
      <c r="P37" s="17" t="s">
        <v>186</v>
      </c>
      <c r="Q37" s="13">
        <f>IF(ISERROR(VLOOKUP(P37,Helper!$A$2:$B$33,2,FALSE)),"",VLOOKUP(P37,Helper!$A$2:$B$33,2,FALSE))</f>
        <v>1.3125</v>
      </c>
      <c r="R37" s="19">
        <f ca="1">IF(ISERROR(VLOOKUP(D37,Helper!$E$2:$F$19,2,FALSE)),"",VLOOKUP(D37,Helper!$E$2:$F$19,2,FALSE))</f>
        <v>1.27</v>
      </c>
      <c r="S37" s="19">
        <f t="shared" ref="S37:S40" si="7">IF(ISBLANK(IF(B37="F",L37,L37))/H37,"0",IF(B37="D",L37,L37+M37))/H37</f>
        <v>0.23809523809523808</v>
      </c>
      <c r="T37" s="19">
        <f t="shared" ref="T37:T40" ca="1" si="8">Q37*R37*S37</f>
        <v>0.39687499999999998</v>
      </c>
      <c r="U37" s="19">
        <f t="shared" ref="U37:U40" si="9">(N37*O37*2)</f>
        <v>1.9892727272727275</v>
      </c>
      <c r="V37" s="26">
        <f t="shared" ref="V37:V40" si="10">G37</f>
        <v>2.5</v>
      </c>
      <c r="W37" s="21">
        <f t="shared" ref="W37:W40" ca="1" si="11">(T37+U37+V37)/2</f>
        <v>2.4430738636363638</v>
      </c>
      <c r="X37" s="26">
        <f t="shared" ref="X37:X41" ca="1" si="12">MROUND(W37,0.5)</f>
        <v>2.5</v>
      </c>
    </row>
    <row r="38" spans="1:24" ht="15.75" x14ac:dyDescent="0.2">
      <c r="A38" s="38" t="s">
        <v>145</v>
      </c>
      <c r="B38" s="13" t="s">
        <v>23</v>
      </c>
      <c r="C38" s="14">
        <v>34611</v>
      </c>
      <c r="D38" s="30">
        <f t="shared" ca="1" si="6"/>
        <v>26</v>
      </c>
      <c r="E38" s="13" t="s">
        <v>26</v>
      </c>
      <c r="F38" s="26">
        <v>0</v>
      </c>
      <c r="G38" s="26">
        <v>1.5</v>
      </c>
      <c r="H38" s="17">
        <v>44</v>
      </c>
      <c r="I38" s="17">
        <v>44</v>
      </c>
      <c r="J38" s="17">
        <v>7</v>
      </c>
      <c r="K38" s="17">
        <v>10</v>
      </c>
      <c r="L38" s="17">
        <f t="shared" si="0"/>
        <v>17</v>
      </c>
      <c r="M38" s="17">
        <v>9</v>
      </c>
      <c r="N38" s="18">
        <f t="shared" si="1"/>
        <v>1</v>
      </c>
      <c r="O38" s="17">
        <f t="shared" si="2"/>
        <v>1.044</v>
      </c>
      <c r="P38" s="17" t="s">
        <v>186</v>
      </c>
      <c r="Q38" s="13">
        <f>IF(ISERROR(VLOOKUP(P38,Helper!$A$2:$B$33,2,FALSE)),"",VLOOKUP(P38,Helper!$A$2:$B$33,2,FALSE))</f>
        <v>1.3125</v>
      </c>
      <c r="R38" s="19">
        <f ca="1">IF(ISERROR(VLOOKUP(D38,Helper!$E$2:$F$19,2,FALSE)),"",VLOOKUP(D38,Helper!$E$2:$F$19,2,FALSE))</f>
        <v>1.18</v>
      </c>
      <c r="S38" s="19">
        <f t="shared" si="7"/>
        <v>0.59090909090909094</v>
      </c>
      <c r="T38" s="19">
        <f t="shared" ca="1" si="8"/>
        <v>0.91517045454545454</v>
      </c>
      <c r="U38" s="19">
        <f t="shared" si="9"/>
        <v>2.0880000000000001</v>
      </c>
      <c r="V38" s="26">
        <f t="shared" si="10"/>
        <v>1.5</v>
      </c>
      <c r="W38" s="21">
        <f t="shared" ca="1" si="11"/>
        <v>2.2515852272727273</v>
      </c>
      <c r="X38" s="26">
        <f t="shared" ca="1" si="12"/>
        <v>2.5</v>
      </c>
    </row>
    <row r="39" spans="1:24" ht="15.75" x14ac:dyDescent="0.2">
      <c r="A39" s="38" t="s">
        <v>167</v>
      </c>
      <c r="B39" s="13" t="s">
        <v>23</v>
      </c>
      <c r="C39" s="14">
        <v>31582</v>
      </c>
      <c r="D39" s="30">
        <f t="shared" ca="1" si="6"/>
        <v>34</v>
      </c>
      <c r="E39" s="13" t="s">
        <v>26</v>
      </c>
      <c r="F39" s="26">
        <v>3</v>
      </c>
      <c r="G39" s="26">
        <v>3.5</v>
      </c>
      <c r="H39" s="17">
        <v>43</v>
      </c>
      <c r="I39" s="17">
        <v>44</v>
      </c>
      <c r="J39" s="17">
        <v>18</v>
      </c>
      <c r="K39" s="17">
        <v>26</v>
      </c>
      <c r="L39" s="17">
        <f t="shared" si="0"/>
        <v>44</v>
      </c>
      <c r="M39" s="17">
        <v>12</v>
      </c>
      <c r="N39" s="18">
        <f t="shared" si="1"/>
        <v>0.97727272727272729</v>
      </c>
      <c r="O39" s="17">
        <f t="shared" si="2"/>
        <v>1.0429999999999999</v>
      </c>
      <c r="P39" s="17" t="s">
        <v>186</v>
      </c>
      <c r="Q39" s="13">
        <f>IF(ISERROR(VLOOKUP(P39,Helper!$A$2:$B$33,2,FALSE)),"",VLOOKUP(P39,Helper!$A$2:$B$33,2,FALSE))</f>
        <v>1.3125</v>
      </c>
      <c r="R39" s="19">
        <f ca="1">IF(ISERROR(VLOOKUP(D39,Helper!$E$2:$F$19,2,FALSE)),"",VLOOKUP(D39,Helper!$E$2:$F$19,2,FALSE))</f>
        <v>1.3</v>
      </c>
      <c r="S39" s="19">
        <f t="shared" si="7"/>
        <v>1.3023255813953489</v>
      </c>
      <c r="T39" s="19">
        <f t="shared" ca="1" si="8"/>
        <v>2.2220930232558143</v>
      </c>
      <c r="U39" s="19">
        <f t="shared" si="9"/>
        <v>2.0385909090909089</v>
      </c>
      <c r="V39" s="26">
        <f t="shared" si="10"/>
        <v>3.5</v>
      </c>
      <c r="W39" s="21">
        <f t="shared" ca="1" si="11"/>
        <v>3.8803419661733614</v>
      </c>
      <c r="X39" s="26">
        <f t="shared" ca="1" si="12"/>
        <v>4</v>
      </c>
    </row>
    <row r="40" spans="1:24" ht="15.75" x14ac:dyDescent="0.2">
      <c r="A40" s="38" t="s">
        <v>169</v>
      </c>
      <c r="B40" s="13" t="s">
        <v>23</v>
      </c>
      <c r="C40" s="14">
        <v>34100</v>
      </c>
      <c r="D40" s="30">
        <f t="shared" ca="1" si="6"/>
        <v>27</v>
      </c>
      <c r="E40" s="13" t="s">
        <v>26</v>
      </c>
      <c r="F40" s="26">
        <v>1.5</v>
      </c>
      <c r="G40" s="26">
        <v>2</v>
      </c>
      <c r="H40" s="17">
        <v>44</v>
      </c>
      <c r="I40" s="17">
        <v>44</v>
      </c>
      <c r="J40" s="17">
        <v>12</v>
      </c>
      <c r="K40" s="17">
        <v>18</v>
      </c>
      <c r="L40" s="17">
        <f t="shared" si="0"/>
        <v>30</v>
      </c>
      <c r="M40" s="17">
        <v>-4</v>
      </c>
      <c r="N40" s="18">
        <f t="shared" si="1"/>
        <v>1</v>
      </c>
      <c r="O40" s="17">
        <f t="shared" si="2"/>
        <v>1.044</v>
      </c>
      <c r="P40" s="17" t="s">
        <v>186</v>
      </c>
      <c r="Q40" s="13">
        <f>IF(ISERROR(VLOOKUP(P40,Helper!$A$2:$B$33,2,FALSE)),"",VLOOKUP(P40,Helper!$A$2:$B$33,2,FALSE))</f>
        <v>1.3125</v>
      </c>
      <c r="R40" s="19">
        <f ca="1">IF(ISERROR(VLOOKUP(D40,Helper!$E$2:$F$19,2,FALSE)),"",VLOOKUP(D40,Helper!$E$2:$F$19,2,FALSE))</f>
        <v>1.24</v>
      </c>
      <c r="S40" s="19">
        <f t="shared" si="7"/>
        <v>0.59090909090909094</v>
      </c>
      <c r="T40" s="19">
        <f t="shared" ca="1" si="8"/>
        <v>0.96170454545454542</v>
      </c>
      <c r="U40" s="19">
        <f t="shared" si="9"/>
        <v>2.0880000000000001</v>
      </c>
      <c r="V40" s="26">
        <f t="shared" si="10"/>
        <v>2</v>
      </c>
      <c r="W40" s="21">
        <f t="shared" ca="1" si="11"/>
        <v>2.5248522727272729</v>
      </c>
      <c r="X40" s="26">
        <f t="shared" ca="1" si="12"/>
        <v>2.5</v>
      </c>
    </row>
    <row r="41" spans="1:24" ht="15.75" x14ac:dyDescent="0.2">
      <c r="A41" s="38" t="s">
        <v>123</v>
      </c>
      <c r="B41" s="13" t="s">
        <v>25</v>
      </c>
      <c r="C41" s="14">
        <v>34915</v>
      </c>
      <c r="D41" s="30">
        <f t="shared" ca="1" si="6"/>
        <v>25</v>
      </c>
      <c r="E41" s="13" t="s">
        <v>26</v>
      </c>
      <c r="F41" s="26">
        <v>0</v>
      </c>
      <c r="G41" s="26">
        <v>0</v>
      </c>
      <c r="H41" s="17">
        <v>39</v>
      </c>
      <c r="I41" s="17">
        <v>44</v>
      </c>
      <c r="J41" s="17">
        <v>0</v>
      </c>
      <c r="K41" s="17">
        <v>11</v>
      </c>
      <c r="L41" s="17">
        <f t="shared" ref="L41" si="13">J41+K41</f>
        <v>11</v>
      </c>
      <c r="M41" s="17">
        <v>3</v>
      </c>
      <c r="N41" s="18">
        <f t="shared" ref="N41" si="14">H41/I41</f>
        <v>0.88636363636363635</v>
      </c>
      <c r="O41" s="17">
        <f t="shared" ref="O41" si="15">1+H41/1000</f>
        <v>1.0389999999999999</v>
      </c>
      <c r="P41" s="17" t="s">
        <v>186</v>
      </c>
      <c r="Q41" s="13">
        <f>IF(ISERROR(VLOOKUP(P41,Helper!$A$2:$B$33,2,FALSE)),"",VLOOKUP(P41,Helper!$A$2:$B$33,2,FALSE))</f>
        <v>1.3125</v>
      </c>
      <c r="R41" s="19">
        <f ca="1">IF(ISERROR(VLOOKUP(D41,Helper!$E$2:$F$19,2,FALSE)),"",VLOOKUP(D41,Helper!$E$2:$F$19,2,FALSE))</f>
        <v>1.1200000000000001</v>
      </c>
      <c r="S41" s="19">
        <f t="shared" ref="S41" si="16">IF(ISBLANK(IF(B41="F",L41,L41))/H41,"0",IF(B41="D",L41,L41+M41))/H41</f>
        <v>0.28205128205128205</v>
      </c>
      <c r="T41" s="19">
        <f t="shared" ref="T41" ca="1" si="17">Q41*R41*S41</f>
        <v>0.41461538461538466</v>
      </c>
      <c r="U41" s="19">
        <f t="shared" ref="U41" si="18">(N41*O41*2)</f>
        <v>1.8418636363636363</v>
      </c>
      <c r="V41" s="26">
        <f t="shared" ref="V41" si="19">G41</f>
        <v>0</v>
      </c>
      <c r="W41" s="21">
        <f t="shared" ref="W41" ca="1" si="20">(T41+U41+V41)/2</f>
        <v>1.1282395104895104</v>
      </c>
      <c r="X41" s="26">
        <f t="shared" ca="1" si="12"/>
        <v>1</v>
      </c>
    </row>
  </sheetData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38438493-D43D-42D1-AC43-AE332600821F}">
          <x14:formula1>
            <xm:f>Helper!$A$2:$A$33</xm:f>
          </x14:formula1>
          <xm:sqref>P36:P41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Punkte 20-21</vt:lpstr>
      <vt:lpstr>Helper</vt:lpstr>
      <vt:lpstr>Punkte 19-20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Noah Fidersek</cp:lastModifiedBy>
  <dcterms:created xsi:type="dcterms:W3CDTF">2019-02-05T14:41:56Z</dcterms:created>
  <dcterms:modified xsi:type="dcterms:W3CDTF">2021-02-09T13:53:46Z</dcterms:modified>
</cp:coreProperties>
</file>